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1" sheetId="3" r:id="rId3"/>
    <sheet name="SO 301" sheetId="4" r:id="rId4"/>
    <sheet name="SO 302" sheetId="5" r:id="rId5"/>
    <sheet name="SO 303" sheetId="6" r:id="rId6"/>
  </sheets>
  <definedNames/>
  <calcPr/>
  <webPublishing/>
</workbook>
</file>

<file path=xl/sharedStrings.xml><?xml version="1.0" encoding="utf-8"?>
<sst xmlns="http://schemas.openxmlformats.org/spreadsheetml/2006/main" count="3135" uniqueCount="745">
  <si>
    <t>ASPE10</t>
  </si>
  <si>
    <t>S</t>
  </si>
  <si>
    <t>Firma: ÚDRŽBA SILNIC Královéhradeckého kraje a.s.</t>
  </si>
  <si>
    <t>Soupis prací objektu</t>
  </si>
  <si>
    <t xml:space="preserve">Stavba: </t>
  </si>
  <si>
    <t>33119</t>
  </si>
  <si>
    <t>II/284 Miletín, vjezd od Lázní Bělohrad – náměstí včetně odvodnění_KHK_neoceněný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</si>
  <si>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</si>
  <si>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</si>
  <si>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</si>
  <si>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</si>
  <si>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</si>
  <si>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</si>
  <si>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</si>
  <si>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</si>
  <si>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 - SO101, SO301, SO302, SO303, SO181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</si>
  <si>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</si>
  <si>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</si>
  <si>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</si>
  <si>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</si>
  <si>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</si>
  <si>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</si>
  <si>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</si>
  <si>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</si>
  <si>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</si>
  <si>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</si>
  <si>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</si>
  <si>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</si>
  <si>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</si>
  <si>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</si>
  <si>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</si>
  <si>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</si>
  <si>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</si>
  <si>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</si>
  <si>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</si>
  <si>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</si>
  <si>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</si>
  <si>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</si>
  <si>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</si>
  <si>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</si>
  <si>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</si>
  <si>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  
Délka hlavní stavby 0,380 00  km.  
SO101+SO301+SO302+SO303+SO181  
PEVNÁ CENA</t>
  </si>
  <si>
    <t>VV</t>
  </si>
  <si>
    <t>zajištění a ochrana stávajících IS :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</si>
  <si>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</si>
  <si>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</si>
  <si>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</si>
  <si>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</si>
  <si>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  
Délka hlavní stavby 0,380 00  km.  
SO101+SO301+SO302+SO303+SO181  
PEVNÁ CENA  
3x tištěné paré + 1x CD  
PEVNÁ CENA</t>
  </si>
  <si>
    <t>1=1,000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</si>
  <si>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</si>
  <si>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</si>
  <si>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</si>
  <si>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</si>
  <si>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
Délka hlavní stavby 0,380 00 km.  
SO101+SO301+SO302+SO303+SO181  
PEVNÁ CENA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</si>
  <si>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</si>
  <si>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</si>
  <si>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 
Délka hlavní stavby 0,380 00 km.  
SO101+SO301+SO302+SO303+SO181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</si>
  <si>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</si>
  <si>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hlavní stavby 0,380 00 km.  
SO101+SO301+SO302+SO303+SO181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</si>
  <si>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</si>
  <si>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</si>
  <si>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0,380 00 km.  
SO101+SO301+SO302+SO303+SO181  
PEVNÁ CENA</t>
  </si>
  <si>
    <t>7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</si>
  <si>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</si>
  <si>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</si>
  <si>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hlavní stavby 0,380 00 km.  
SO101+SO301+SO302+SO303+SO181  
PEVNÁ CENA</t>
  </si>
  <si>
    <t>8</t>
  </si>
  <si>
    <t>02946</t>
  </si>
  <si>
    <t>OSTAT POŽADAVKY - FOTODOKUMENTACE</t>
  </si>
  <si>
    <t>1 x měsíčně sada barevných fotografií v elektroniceké formě.   
3 x závěrečná fotodokumentace s popisem v tištěné i elektronické podobě.  
Délka stavby 0,380 00 km.  
SO101+SO301+SO302+SO303+SO181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</si>
  <si>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</si>
  <si>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</si>
  <si>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</si>
  <si>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  
Délka hlavní stavby 0,380 00 km vč.objízdných tras.  
SO101+SO301+SO302+SO303+SO181 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</si>
  <si>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</si>
  <si>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</si>
  <si>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</si>
  <si>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 
objednatele vč.kotvení a podstavce.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</si>
  <si>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</si>
  <si>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</si>
  <si>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</si>
  <si>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</si>
  <si>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</si>
  <si>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celé stavby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hlavní stavby 0,380 00 km.  
SO101+SO301+SO302+SO303+SO181  
PEVNÁ CENA</t>
  </si>
  <si>
    <t>zahrnuje objednatelem povolené náklady na požadovaná zařízení zhotovitele</t>
  </si>
  <si>
    <t>SO 101</t>
  </si>
  <si>
    <t>Komunikace</t>
  </si>
  <si>
    <t>014112</t>
  </si>
  <si>
    <t>POPLATKY ZA SKLÁDKU TYP S-IO (INERTNÍ ODPAD)</t>
  </si>
  <si>
    <t>T</t>
  </si>
  <si>
    <t>zemina</t>
  </si>
  <si>
    <t>odkopávky (2,0 t/m3): 1711,45*2,0=3 422,900 [D] 
rýhy (2,0 t/m3): 191,6*2,0=383,200 [M] 
Celkem: D+M=3 806,100 [N]</t>
  </si>
  <si>
    <t>zahrnuje veškeré poplatky provozovateli skládky související s uložením odpadu na skládce.</t>
  </si>
  <si>
    <t>014122</t>
  </si>
  <si>
    <t>POPLATKY ZA SKLÁDKU TYP S-OO (OSTATNÍ ODPAD)</t>
  </si>
  <si>
    <t>suť a vybourané hmoty</t>
  </si>
  <si>
    <t>kamenivo (2,0 t/m3) : 718,59*2,0=1 437,180 [A] 
obruby (2,4 t/m3) : 563*0,35*0,40*2,4=189,168 [B] 
Celkem: A+B=1 626,348 [C]</t>
  </si>
  <si>
    <t>PM</t>
  </si>
  <si>
    <t>dle položky 11333 (2,5 t/m3): 325,82*2,5=814,550 [A]</t>
  </si>
  <si>
    <t>Zemní práce</t>
  </si>
  <si>
    <t>11317</t>
  </si>
  <si>
    <t>ODSTRAN KRYTU ZPEVNĚNÝCH PLOCH Z DLAŽEB KOSTEK</t>
  </si>
  <si>
    <t>M3</t>
  </si>
  <si>
    <t>vč. naložení, odvoz a uložení na meziskládku (bez poplatku), bude použita zpět</t>
  </si>
  <si>
    <t>dle PD C.3 : 
napojení vedlejších komunikací - výšková úprava na KÚ : 12,7*0,5*0,2=1,270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</si>
  <si>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</si>
  <si>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</si>
  <si>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</si>
  <si>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štěrk, kamenivo vč. naložení, odvozu a uložení na skládku</t>
  </si>
  <si>
    <t>dle PD C.3, diagnostiky a PAU : 
hlavní trasa : 2962*1,07*0,22=697,255 [A] 
rýha kanalizace a OLK v místě obnovy krytu : 60*1,2*0,22+5*5*0,22=21,340 [B] 
Celkem: A+B=718,595 [C]</t>
  </si>
  <si>
    <t>11333</t>
  </si>
  <si>
    <t>ODSTRANĚNÍ PODKLADU ZPEVNĚNÝCH PLOCH S ASFALT POJIVEM</t>
  </si>
  <si>
    <t>PM vč. naložení, odvozu a uložení na skládku</t>
  </si>
  <si>
    <t>dle PD C.3, diagnostiky a PAU : 
hlavní trasa : 2962*0,11=325,820 [A]</t>
  </si>
  <si>
    <t>11352</t>
  </si>
  <si>
    <t>ODSTRANĚNÍ CHODNÍKOVÝCH A SILNIČNÍCH OBRUBNÍKŮ BETONOVÝCH</t>
  </si>
  <si>
    <t>M</t>
  </si>
  <si>
    <t>vč. naložení, odvoz a uložení na placenou skládku</t>
  </si>
  <si>
    <t>dle PD C.3 : 
výměna obrub podél vozovky : (92)+(127)=219,000 [A] 
výměna vypadlých obrub : (23+68+49+32+47)+(125)=344,000 [B] 
Celkem: A+B=563,000 [C]</t>
  </si>
  <si>
    <t>11353</t>
  </si>
  <si>
    <t>ODSTRANĚNÍ CHODNÍKOVÝCH KAMENNÝCH OBRUBNÍKŮ</t>
  </si>
  <si>
    <t>žulové OP - naložení, odvoz a uložení, zhotovitel v ceně zohlední možnost zpětného využití vybouraného/recyklovaného materiálu</t>
  </si>
  <si>
    <t>dle PD C.3 : 
výměna poškozených kamených obrub 10% z celk dl. : 33,5*0,10=3,350 [A]</t>
  </si>
  <si>
    <t>11354</t>
  </si>
  <si>
    <t>ODSTRANĚNÍ OBRUB Z KRAJNÍKŮ</t>
  </si>
  <si>
    <t>žulové KS - naložení, odvoz a uložení, zhotovitel v ceně zohlední možnost zpětného využití vybouraného/recyklovaného materiálu</t>
  </si>
  <si>
    <t>dle PD C.3 : 
výměna poškozených kamených obrub 10% z celk dl. : (90+62)*0,10=15,200 [A]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</si>
  <si>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</si>
  <si>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</si>
  <si>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</si>
  <si>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dle PD C.3, D.1.1.1.4, diagnostiky a PAU : 
frézování stávajícího asf.krytu : 2962*0,09=266,580 [A] 
napojení úprava MK a na stáv.stav : (14,5+7+13,5+6,9+7,4+7+6,9+5,5)*0,5*0,04+(14,5+7+13,5+6,9+7,4+7+6,9+5,5)*0,25*0,07=2,576 [B] 
Celkem: A+B=269,156 [C]</t>
  </si>
  <si>
    <t>113765</t>
  </si>
  <si>
    <t>FRÉZOVÁNÍ DRÁŽKY PRŮŘEZU DO 600MM2 V ASFALTOVÉ VOZOVCE</t>
  </si>
  <si>
    <t>10x50mm</t>
  </si>
  <si>
    <t>dle PD C.3 : 
napojení úprava MK a na stáv.stav : (14,5+7+13,5+6,9+7,4+7+6,9+5,5)=68,700 [B]</t>
  </si>
  <si>
    <t>Položka zahrnuje veškerou manipulaci s vybouranou sutí a s vybouranými hmotami vč. uložení na skládku.</t>
  </si>
  <si>
    <t>12</t>
  </si>
  <si>
    <t>12273</t>
  </si>
  <si>
    <t>ODKOPÁVKY A PROKOPÁVKY OBECNÉ TŘ. I</t>
  </si>
  <si>
    <t>vč. naložení, odvozu a uložení na skládku</t>
  </si>
  <si>
    <t>dle PD C.3, D.1.1.1.4 : 
odstranění podsypu kce vozovky: 2962*1,07*0,14=443,708 [B] 
sanace podloží akt.zóny : 
AZ hlavní trasa + vyrovnání pláně (prům.tl.10cm): 2962*1,07*(0,30+0,10)=1 267,736 [A] 
Celkem: B+A=1 711,444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</si>
  <si>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</si>
  <si>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</si>
  <si>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</t>
  </si>
  <si>
    <t>HLOUBENÍ RÝH ŠÍŘ DO 2M PAŽ I NEPAŽ TŘ. I</t>
  </si>
  <si>
    <t>podélná drenáž :  
(2*380)*0,5*0,5=190,000 [A] 
bet.základy sl.dzn : 8*0,5*0,5*0,8=1,600 [N] 
Celkem: A+N=191,600 [O]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</si>
  <si>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</si>
  <si>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</si>
  <si>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18110</t>
  </si>
  <si>
    <t>ÚPRAVA PLÁNĚ SE ZHUTNĚNÍM V HORNINĚ TŘ. I</t>
  </si>
  <si>
    <t>M2</t>
  </si>
  <si>
    <t>dle PD C.3, D.1.1.1.4 : 
hlavní trasa : 2962*1,07=3 169,340 [B]</t>
  </si>
  <si>
    <t>položka zahrnuje úpravu pláně včetně vyrovnání výškových rozdílů. Míru zhutnění určuje projekt.</t>
  </si>
  <si>
    <t>Základy</t>
  </si>
  <si>
    <t>15</t>
  </si>
  <si>
    <t>21361</t>
  </si>
  <si>
    <t>DRENÁŽNÍ VRSTVY Z GEOTEXTILIE</t>
  </si>
  <si>
    <t>vlastnosti filtrační a separační min 150g/m2</t>
  </si>
  <si>
    <t>podélná drenáž :  
2*380*1,5=1 140,000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</si>
  <si>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</si>
  <si>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16</t>
  </si>
  <si>
    <t>21452</t>
  </si>
  <si>
    <t>SANAČNÍ VRSTVY Z KAMENIVA DRCENÉHO</t>
  </si>
  <si>
    <t>ŠD fr.0/63  
- položka bude čerpána dle skutečnosti na základě průkazních zkoušek a se souhlasem TDS</t>
  </si>
  <si>
    <t>sanace podloží akt.zóny : 
AZ hlavní trasa + vyrovnání pláně (prům.tl.10cm): 2962*1,07*(0,30+0,10)=1 267,736 [A]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</si>
  <si>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</si>
  <si>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</si>
  <si>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</t>
  </si>
  <si>
    <t>SEPARAČNÍ GEOTEXTILIE</t>
  </si>
  <si>
    <t>vlastnosti filtrační a separační CBR &gt; 3 kN, odolnost proti proražení &lt; 10 mm, tažnost &gt; 50 %, min.40kN/m, vč.přesahů   
- položka bude čerpána dle skutečnosti na základě průkazních zkoušek a se souhlasem TDS</t>
  </si>
  <si>
    <t>sanace podloží akt.zóny : 
hlavní trasa : 2962*1,07=3 169,340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</si>
  <si>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</si>
  <si>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</si>
  <si>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18</t>
  </si>
  <si>
    <t>451314</t>
  </si>
  <si>
    <t>PODKLADNÍ A VÝPLŇOVÉ VRSTVY Z PROSTÉHO BETONU C25/30</t>
  </si>
  <si>
    <t>C20/25nXF3 - betonové základy pro sloupky svislého DZN</t>
  </si>
  <si>
    <t>bet.základy sl. dzn : 8*0,5*0,5*0,8=1,600 [N]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</si>
  <si>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</si>
  <si>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19</t>
  </si>
  <si>
    <t>451573</t>
  </si>
  <si>
    <t>VÝPLŇ VRSTVY Z KAMENIVA TĚŽENÉHO, INDEX ZHUTNĚNÍ ID DO 0,9</t>
  </si>
  <si>
    <t>obsyp a podsyp kamenivem 8/16</t>
  </si>
  <si>
    <t>podélná drenáž :  
2*380*0,5*0,5=190,000 [A]</t>
  </si>
  <si>
    <t>20</t>
  </si>
  <si>
    <t>56330</t>
  </si>
  <si>
    <t>VOZOVKOVÉ VRSTVY ZE ŠTĚRKODRTI</t>
  </si>
  <si>
    <t>ŠDa fr. 0/32</t>
  </si>
  <si>
    <t>dle PD C.3, D.1.1.1.4, diagnostiky a PAU : 
hlavní trasa : 2962*1,07*0,20=633,868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</si>
  <si>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</si>
  <si>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</si>
  <si>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ŠDa fr.0/63</t>
  </si>
  <si>
    <t>dle PD C.3, D.1.1.1.4, diagnostiky a PAU : 
hlavní trasa : 2962*1,07*0,25=792,335 [A] 
sanace podloží : 2962*1,07*(0,30+0,10)=1 267,736 [C] 
Celkem: A+C=2 060,071 [D]</t>
  </si>
  <si>
    <t>22</t>
  </si>
  <si>
    <t>572211</t>
  </si>
  <si>
    <t>SPOJOVACÍ POSTŘIK Z ASFALTU DO 0,5KG/M2</t>
  </si>
  <si>
    <t>0,3 kg asf./m2</t>
  </si>
  <si>
    <t>dle PD C.3, D.1.1.1.4, diagnostiky a PAU : 
hlavní trasa : 2962=2 962,000 [A] 
napojení úprava MK a na stáv.stav : (14,5+7+13,5+6,9+7,4+7+6,9+5,5)*0,5+(14,5+7+13,5+6,9+7,4+7+6,9+5,5)*0,25=51,525 [B] 
obnova krytu : 323=323,000 [D] 
Celkem: A+B+D=3 336,525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</si>
  <si>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</si>
  <si>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</si>
  <si>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574A34</t>
  </si>
  <si>
    <t>ASFALTOVÝ BETON PRO OBRUSNÉ VRSTVY ACO 11+, 11S TL. 40MM</t>
  </si>
  <si>
    <t>nemodifikovaný ACO 11+ 50/70 v tl.40mm</t>
  </si>
  <si>
    <t>dle PD C.3, D.1.1.1.4, diagnostiky a PAU : 
hlavní trasa : 2962=2 962,000 [A] 
napojení úprava MK a na stáv.stav : (14,5+7+13,5+6,9+7,4+7+6,9+5,5)*0,5=34,350 [B] 
obnova krytu : 323=323,000 [D] 
Celkem: A+B+D=3 319,350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</si>
  <si>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</si>
  <si>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</si>
  <si>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574C66</t>
  </si>
  <si>
    <t>ASFALTOVÝ BETON PRO LOŽNÍ VRSTVY ACL 16+, 16S TL. 70MM</t>
  </si>
  <si>
    <t>nemodifikovaný ACL 16+ 50/70 v tl.70mm</t>
  </si>
  <si>
    <t>dle PD C.3, D.1.1.1.4, diagnostiky a PAU : 
hlavní trasa : 2962=2 962,000 [A] 
napojení úprava MK a na stáv.stav : (14,5+7+13,5+6,9+7,4+7+6,9+5,5)*0,25=17,175 [B] 
Celkem: A+B=2 979,175 [C]</t>
  </si>
  <si>
    <t>25</t>
  </si>
  <si>
    <t>58221</t>
  </si>
  <si>
    <t>DLÁŽDĚNÉ KRYTY Z DROBNÝCH KOSTEK DO LOŽE Z KAMENIVA</t>
  </si>
  <si>
    <t>žulová dl. K10, vějířová vazba, materiál ze stavby vč.získání z meziskládky vč.spárování drtí</t>
  </si>
  <si>
    <t>dle PD C.3 : 
napojení vedlejších komunikací - výšková úprava na KÚ : 12,7*0,5=6,350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</si>
  <si>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</si>
  <si>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26</t>
  </si>
  <si>
    <t>587202</t>
  </si>
  <si>
    <t>PŘEDLÁŽDĚNÍ KRYTU Z DROBNÝCH KOSTEK</t>
  </si>
  <si>
    <t>K10</t>
  </si>
  <si>
    <t>8=8,000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</si>
  <si>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</si>
  <si>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27</t>
  </si>
  <si>
    <t>587203</t>
  </si>
  <si>
    <t>PŘEDLÁŽDĚNÍ KRYTU Z MOZAIKOVÝCH KOSTEK</t>
  </si>
  <si>
    <t>mozaika</t>
  </si>
  <si>
    <t>úprava stávajícího chodníku podél vyměněných obrub : (88+33+62)*0,5=91,500 [A]</t>
  </si>
  <si>
    <t>28</t>
  </si>
  <si>
    <t>587205</t>
  </si>
  <si>
    <t>PŘEDLÁŽDĚNÍ KRYTU Z BETONOVÝCH DLAŽDIC</t>
  </si>
  <si>
    <t>30x30cm</t>
  </si>
  <si>
    <t>úprava stávajícího chodníku podél vyměněných obrub : (48+23+82)*0,6=91,800 [A]</t>
  </si>
  <si>
    <t>29</t>
  </si>
  <si>
    <t>bet.dlažba skladebná</t>
  </si>
  <si>
    <t>úprava stávajícího chodníku podél vyměněných obrub : (33+7)*0,5=20,000 [A]</t>
  </si>
  <si>
    <t>Potrubí</t>
  </si>
  <si>
    <t>30</t>
  </si>
  <si>
    <t>875332</t>
  </si>
  <si>
    <t>POTRUBÍ DREN Z TRUB PLAST DN DO 150MM DĚROVANÝCH</t>
  </si>
  <si>
    <t>flexibilní drenáž PVC DN150</t>
  </si>
  <si>
    <t>podélná drenáž :  
2*380=760,000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</si>
  <si>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</si>
  <si>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31</t>
  </si>
  <si>
    <t>89921</t>
  </si>
  <si>
    <t>VÝŠKOVÁ ÚPRAVA POKLOPŮ</t>
  </si>
  <si>
    <t>šachty kanalizace SO301 - úprava do nivelety vozovky: 12=12,000 [A]</t>
  </si>
  <si>
    <t>- položka výškové úpravy zahrnuje všechny nutné práce a materiály pro zvýšení nebo snížení zařízení (včetně nutné úpravy stávajícího povrchu vozovky nebo chodníku).</t>
  </si>
  <si>
    <t>32</t>
  </si>
  <si>
    <t>89922</t>
  </si>
  <si>
    <t>VÝŠKOVÁ ÚPRAVA MŘÍŽÍ</t>
  </si>
  <si>
    <t>úprava do nivelety vozovky : 9+5=14,000 [A]</t>
  </si>
  <si>
    <t>33</t>
  </si>
  <si>
    <t>89923</t>
  </si>
  <si>
    <t>VÝŠKOVÁ ÚPRAVA KRYCÍCH HRNCŮ</t>
  </si>
  <si>
    <t>předpoklad povrchové znaky : 30=30,000 [A]</t>
  </si>
  <si>
    <t>Ostatní konstrukce a práce</t>
  </si>
  <si>
    <t>34</t>
  </si>
  <si>
    <t>914123</t>
  </si>
  <si>
    <t>DOPRAVNÍ ZNAČKY ZÁKLADNÍ VELIKOSTI OCELOVÉ FÓLIE TŘ 1 - DEMONTÁŽ</t>
  </si>
  <si>
    <t>vč. naložení, odvozu vč.likvidace</t>
  </si>
  <si>
    <t>dle PD C.3 :  
odstranění : 1+1+1+1=4,000 [A] 
výměna : 4+2+2+1+1=10,000 [B] 
Celkem: A+B=14,000 [C]</t>
  </si>
  <si>
    <t>Položka zahrnuje odstranění, demontáž a odklizení materiálu s odvozem na předepsané místo</t>
  </si>
  <si>
    <t>35</t>
  </si>
  <si>
    <t>914131</t>
  </si>
  <si>
    <t>DOPRAVNÍ ZNAČKY ZÁKLADNÍ VELIKOSTI OCELOVÉ FÓLIE TŘ 2 - DODÁVKA A MONTÁŽ</t>
  </si>
  <si>
    <t>retroreflexní úprava pro sil.II třídy - RA2, základní velikost  
dle stanovení místní úpravy provozu na pozemních komunikacích</t>
  </si>
  <si>
    <t>P2 : 1+1=2,000 [A] 
E2b : 1+1+1=3,000 [C] 
P4 : 1=1,000 [D] 
E8a,c : 1+1=2,000 [E] 
B29 : 1+1=2,000 [F] 
IS3b, IS3c, IS21c : 1+2+1=4,000 [G] 
Celkem: A+C+D+E+F+G=14,000 [H]</t>
  </si>
  <si>
    <t>položka zahrnuje:  
- dodávku a montáž značek v požadovaném provedení</t>
  </si>
  <si>
    <t>36</t>
  </si>
  <si>
    <t>914141</t>
  </si>
  <si>
    <t>DOPRAV ZNAČ ZÁKL VEL OCEL FÓLIE TŘ 3 - DODÁVKA A MONT</t>
  </si>
  <si>
    <t>zvýrazněné značky RA3</t>
  </si>
  <si>
    <t>A6a, IP6 - zvýrazněná : 1+1+1+1=4,000 [B]</t>
  </si>
  <si>
    <t>37</t>
  </si>
  <si>
    <t>914921</t>
  </si>
  <si>
    <t>SLOUPKY A STOJKY DOPRAVNÍCH ZNAČEK Z OCEL TRUBEK DO PATKY - DODÁVKA A MONTÁŽ</t>
  </si>
  <si>
    <t>do patky z betonu z C20/25XF2</t>
  </si>
  <si>
    <t>dle PD C.3 : 1+2+1+2+2+1=9,000 [A]</t>
  </si>
  <si>
    <t>položka zahrnuje:  
- sloupky a upevňovací zařízení včetně jejich osazení (betonová patka, zemní práce)</t>
  </si>
  <si>
    <t>38</t>
  </si>
  <si>
    <t>914923</t>
  </si>
  <si>
    <t>SLOUPKY A STOJKY DZ Z OCEL TRUBEK DO PATKY DEMONTÁŽ</t>
  </si>
  <si>
    <t>dle PD C.3 : 2+2+2+1+2+1+2+2=14,000 [A]</t>
  </si>
  <si>
    <t>39</t>
  </si>
  <si>
    <t>915111</t>
  </si>
  <si>
    <t>VODOROVNÉ DOPRAVNÍ ZNAČENÍ BARVOU HLADKÉ - DODÁVKA A POKLÁDKA</t>
  </si>
  <si>
    <t>V1a : 30*0,125=3,750 [A] 
V2b (1,5/1,5/0,25) : (10+61+9,5+8+14)*0,5*0,25=12,813 [G] 
V2b (3/1,5/0,125) : 110*0,5*0,125=6,875 [H]  
V7 : 5,5*3*0,5=8,250 [I] 
V4 0,25 : 15*0,25+20*0,5*0,25=6,250 [J] 
V4 0,125 : (35+38+13+20+96+30+16+21,3+97+226)*0,125=74,038 [K] 
V11a : 8=8,000 [L] 
V10d: (16+15,5+16+30)*0,5*0,25=9,688 [M] 
Celkem: A+G+H+I+J+K+L+M=129,664 [N]</t>
  </si>
  <si>
    <t>položka zahrnuje:  
- dodání a pokládku nátěrového materiálu (měří se pouze natíraná plocha)  
- předznačení a reflexní úpravu</t>
  </si>
  <si>
    <t>40</t>
  </si>
  <si>
    <t>915211</t>
  </si>
  <si>
    <t>VODOROVNÉ DOPRAVNÍ ZNAČENÍ PLASTEM HLADKÉ - DODÁVKA A POKLÁDKA</t>
  </si>
  <si>
    <t>obnova plastem : 
V1a : 30*0,125=3,750 [A] 
V2b (1,5/1,5/0,25) : (10+61+9,5+8+14)*0,5*0,25=12,813 [G] 
V2b (3/1,5/0,125) : 110*0,5*0,125=6,875 [H]  
V7 : 5,5*3*0,5=8,250 [I] 
V4 0,25 : 15*0,25+20*0,5*0,25=6,250 [J] 
V4 0,125 : (35+38+13+20+96+30+16+21,3+97+226)*0,125=74,038 [K] 
V11a : 8=8,000 [L] 
V10d: (16+15,5+16+30)*0,5*0,25=9,688 [M] 
Celkem: A+G+H+I+J+K+L+M=129,664 [N]</t>
  </si>
  <si>
    <t>41</t>
  </si>
  <si>
    <t>917212</t>
  </si>
  <si>
    <t>ZÁHONOVÉ OBRUBY Z BETONOVÝCH OBRUBNÍKŮ ŠÍŘ 80MM</t>
  </si>
  <si>
    <t>betonové obruby 80/250/1000 do bet.lože z C20/25nXF3</t>
  </si>
  <si>
    <t>dle PD C.3 : 
podél parkoviště : 78=78,000 [A]</t>
  </si>
  <si>
    <t>Položka zahrnuje:  
dodání a pokládku betonových obrubníků o rozměrech předepsaných zadávací dokumentací  
betonové lože i boční betonovou opěrku.</t>
  </si>
  <si>
    <t>42</t>
  </si>
  <si>
    <t>917224</t>
  </si>
  <si>
    <t>SILNIČNÍ A CHODNÍKOVÉ OBRUBY Z BETONOVÝCH OBRUBNÍKŮ ŠÍŘ 150MM</t>
  </si>
  <si>
    <t>15/25/1000, 15/15/1000, L+P náběhy do bet. lože z C20/25nXF3</t>
  </si>
  <si>
    <t>43</t>
  </si>
  <si>
    <t>917426</t>
  </si>
  <si>
    <t>CHODNÍKOVÉ OBRUBY Z KAMENNÝCH OBRUBNÍKŮ ŠÍŘ 250MM</t>
  </si>
  <si>
    <t>žulová obruba OP</t>
  </si>
  <si>
    <t>Položka zahrnuje:  
dodání a pokládku kamenných obrubníků o rozměrech předepsaných zadávací dokumentací  
betonové lože i boční betonovou opěrku.</t>
  </si>
  <si>
    <t>44</t>
  </si>
  <si>
    <t>91743</t>
  </si>
  <si>
    <t>CHODNÍKOVÉ OBRUBY Z KAMENNÝCH KRAJNÍKŮ</t>
  </si>
  <si>
    <t>žulová obruba KS do bet.lože C20/25nXF3</t>
  </si>
  <si>
    <t>Položka zahrnuje:  
dodání a pokládku kamenných krajníků o rozměrech předepsaných zadávací dokumentací  
betonové lože i boční betonovou opěrku.</t>
  </si>
  <si>
    <t>45</t>
  </si>
  <si>
    <t>91772</t>
  </si>
  <si>
    <t>OBRUBA Z DLAŽEBNÍCH KOSTEK DROBNÝCH</t>
  </si>
  <si>
    <t>K10 do bet.lože z C20/25nXF3, z žulové dlažby získané ze stavby, se zatřením spár cementovou maltou M25 XF4</t>
  </si>
  <si>
    <t>2xk10 podél vozovky : 61*2=122,000 [A]</t>
  </si>
  <si>
    <t>Položka zahrnuje:  
dodání a pokládku jedné řady dlažebních kostek o rozměrech předepsaných zadávací dokumentací  
betonové lože i boční betonovou opěrku.</t>
  </si>
  <si>
    <t>46</t>
  </si>
  <si>
    <t>91782</t>
  </si>
  <si>
    <t>VÝŠKOVÁ ÚPRAVA OBRUBNÍKŮ KAMENNÝCH</t>
  </si>
  <si>
    <t>stávající OP do bet.lože C20/25nXF3</t>
  </si>
  <si>
    <t>dle PD C.3 : 
kamené obruby OP : 33,5=33,500 [A]</t>
  </si>
  <si>
    <t>Položka výšková úprava obrub zahrnuje jejich vytrhání, očištění, manipulaci, nové betonové lože a osazení. Případné nutné doplnění novými obrubami se uvede v položkách 9172 až 9177.</t>
  </si>
  <si>
    <t>47</t>
  </si>
  <si>
    <t>91783</t>
  </si>
  <si>
    <t>VÝŠKOVÁ ÚPRAVA OBRUB Z KRAJNÍKŮ</t>
  </si>
  <si>
    <t>stávající KS do bet.lože C20/25nXF3</t>
  </si>
  <si>
    <t>dle PD C.3 : 
kamené obruby KS : 90+62=152,000 [A]</t>
  </si>
  <si>
    <t>48</t>
  </si>
  <si>
    <t>931325</t>
  </si>
  <si>
    <t>TĚSNĚNÍ DILATAČ SPAR ASF ZÁLIVKOU MODIFIK PRŮŘ DO 600MM2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</si>
  <si>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</si>
  <si>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</si>
  <si>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SO 181</t>
  </si>
  <si>
    <t>Přechodné dopravní značení - DIO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</si>
  <si>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</si>
  <si>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</si>
  <si>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po dobu stavby na délku hlavní stavby 0,380 00 km (SO101, SO301, SO302, SO303).</t>
  </si>
  <si>
    <t>914122</t>
  </si>
  <si>
    <t>DOPRAVNÍ ZNAČKY ZÁKLADNÍ VELIKOSTI OCELOVÉ FÓLIE TŘ 1 - MONTÁŽ S PŘEMÍSTĚNÍM</t>
  </si>
  <si>
    <t>Dodávka, montáž s přemístěním viz. Situace DIO a dle potřeby.  
Zohlednit etapizaci výstavby s postupným přemisťováním.</t>
  </si>
  <si>
    <t>ul.Komenského a Arnoldova  : 
B1 : 2+2=4,000 [A] 
E13 : 2+2=4,000 [B] 
IS11c : 11+10=21,000 [C] 
IS11b : 4+6=10,000 [D] 
Celkem: A+B+C+D=39,000 [E]</t>
  </si>
  <si>
    <t>položka zahrnuje:  
- dopravu demontované značky z dočasné skládky  
- osazení a montáž značky na místě určeném projektem  
- nutnou opravu poškozených částí  
nezahrnuje dodávku značky</t>
  </si>
  <si>
    <t>Situace DIO.</t>
  </si>
  <si>
    <t>dle pol. 914122: 39=39,000 [A]</t>
  </si>
  <si>
    <t>914129</t>
  </si>
  <si>
    <t>DOPRAV ZNAČKY ZÁKLAD VEL OCEL FÓLIE TŘ 1 - NÁJEMNÉ</t>
  </si>
  <si>
    <t>KOMPLET</t>
  </si>
  <si>
    <t>nájem po celou dobu stavby vč.nájmu po dobu objízdné trasy  
viz.Situace DIO.</t>
  </si>
  <si>
    <t>dle pol. 914122: 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</si>
  <si>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</si>
  <si>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</si>
  <si>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</si>
  <si>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IS11a : 7+10=17,000 [B]</t>
  </si>
  <si>
    <t>914223</t>
  </si>
  <si>
    <t>DOPRAVNÍ ZNAČKY ZVĚTŠENÉ VELIKOSTI OCELOVÉ FÓLIE TŘ 1 - DEMONTÁŽ</t>
  </si>
  <si>
    <t>dle pol.914222: 17=17,000 [A]</t>
  </si>
  <si>
    <t>914229</t>
  </si>
  <si>
    <t>DOPRAV ZNAČKY ZVĚTŠ VEL OCEL FÓLIE TŘ 1 - NÁJEMNÉ</t>
  </si>
  <si>
    <t>nájem po celou dobu stavby vč.nájmu po dobu objízdné trasy  
Situace DIO.</t>
  </si>
  <si>
    <t>dle pol.914222: 1=1,000 [A]</t>
  </si>
  <si>
    <t>916122</t>
  </si>
  <si>
    <t>DOPRAV SVĚTLO VÝSTRAŽ SOUPRAVA 3KS - MONTÁŽ S PŘESUNEM</t>
  </si>
  <si>
    <t>Dodávka, montáž s přemístěním dle potřeby.  
Zohlednit etapizaci výstavby s postupným přemisťováním.</t>
  </si>
  <si>
    <t>2+2+2=6,000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</si>
  <si>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</si>
  <si>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</si>
  <si>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</si>
  <si>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dle potřeby</t>
  </si>
  <si>
    <t>dle pol.č.916122  : 6=6,000 [A]</t>
  </si>
  <si>
    <t>Položka zahrnuje odstranění, demontáž a odklizení zařízení s odvozem na předepsané místo</t>
  </si>
  <si>
    <t>916129</t>
  </si>
  <si>
    <t>DOPRAV SVĚTLO VÝSTRAŽ SOUPRAVA 3KS - NÁJEMNÉ</t>
  </si>
  <si>
    <t>nájem po celou dobu stavby vč.nájmu po dobu objízdné trasy</t>
  </si>
  <si>
    <t>dle pol.č.916122  : 1=1,000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</si>
  <si>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</si>
  <si>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</si>
  <si>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</si>
  <si>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</si>
  <si>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</si>
  <si>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</si>
  <si>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dle pol.č.916312  : 6=6,000 [A]</t>
  </si>
  <si>
    <t>916319</t>
  </si>
  <si>
    <t>DOPRAVNÍ ZÁBRANY Z2 - NÁJEMNÉ</t>
  </si>
  <si>
    <t>dle pol.č.916312  : 1=1,000 [A]</t>
  </si>
  <si>
    <t>916352</t>
  </si>
  <si>
    <t>SMĚROVACÍ DESKY Z4 OBOUSTR S FÓLIÍ TŘ 1 - MONTÁŽ S PŘESUNEM</t>
  </si>
  <si>
    <t>dle PD + dle potřeby : 5+5+20=30,000 [A]</t>
  </si>
  <si>
    <t>916353</t>
  </si>
  <si>
    <t>SMĚROVACÍ DESKY Z4 OBOUSTR S FÓLIÍ TŘ 1 - DEMONTÁŽ</t>
  </si>
  <si>
    <t>dle pol.916352 : 30=30,000 [A]</t>
  </si>
  <si>
    <t>916359</t>
  </si>
  <si>
    <t>SMĚROVACÍ DESKY Z4 OBOUSTR S FÓLIÍ TŘ 1 - NÁJEMNÉ</t>
  </si>
  <si>
    <t>dle pol.916352 : 1=1,000 [A]</t>
  </si>
  <si>
    <t>SO 301</t>
  </si>
  <si>
    <t>Dešťová kanalizace, odvodnění komunikace</t>
  </si>
  <si>
    <t>přebytek zeminy odkopávky + rýhy + šachty + jámy: (186,63+76+891,29+207,02)*2=2 721,880 [A]</t>
  </si>
  <si>
    <t>suť</t>
  </si>
  <si>
    <t>vybouraná šachta dle pol.96688: 1,5*2,4=3,600 [E] 
ul.vpustě dle pol.č.96687 : 6*1,0*2,4=14,400 [F] 
kamenivo dle pol.11332 : 87,64*2,1=184,044 [G] 
Celkem: E+F+G=202,044 [H]</t>
  </si>
  <si>
    <t>dle položky 11333 : 38,11*2,5=95,275 [A]</t>
  </si>
  <si>
    <t>ztížení prací v blízkosti inž sítí (kabelové i trubní vedení)  a zajištění těchto inž.sítí  
PEVNÁ CENA</t>
  </si>
  <si>
    <t>předpokládaný rozsah ztížených prací a zajištění vedení inž.sítí cca 80m : 1=1,000 [A]</t>
  </si>
  <si>
    <t>11318</t>
  </si>
  <si>
    <t>ODSTRANĚNÍ KRYTU ZPEVNĚNÝCH PLOCH Z DLAŽDIC</t>
  </si>
  <si>
    <t>s očištěním a uložením na meziskládku</t>
  </si>
  <si>
    <t>předláždění v místě rýhy : 1,5*1,5*0,09=0,203 [A]</t>
  </si>
  <si>
    <t>rýha kanalizace mimo hlavní stavbu  : (10*1,2+11,5*1,2)*0,45=11,610 [A] 
obnova krytu : 323*1,07*0,22=76,034 [B] 
Celkem: A+B=87,644 [C]</t>
  </si>
  <si>
    <t>rýha kanalizace mimo hlavní stavbu PM : (10*1,2+11,5*1,2)*0,1=2,580 [A] 
obnova krytu : 323*0,11=35,530 [B] 
Celkem: A+B=38,110 [C]</t>
  </si>
  <si>
    <t>rýha kanalizace mimo hlavní stavbu : (10*1,7+11,5*1,7)*0,04+(10*1,45+11,5*1,45)*0,07=3,644 [A] 
obnova krytu : 323*0,09=29,070 [B] 
Celkem: A+B=32,714 [C]</t>
  </si>
  <si>
    <t>napojení na stáv.vozovku  : 2*10+2*11,5=43,000 [A]</t>
  </si>
  <si>
    <t>113767</t>
  </si>
  <si>
    <t>FRÉZOVÁNÍ DRÁŽKY PRŮŘEZU DO 1000MM2 V ASFALTOVÉ VOZOVCE</t>
  </si>
  <si>
    <t>dle PD D.1.1.1.4</t>
  </si>
  <si>
    <t>podél žlabů : 2*7+2*8=30,000 [A]</t>
  </si>
  <si>
    <t>dle PD C.3, D.1.1.1.4 : 
odstranění podsypu kce vozovky: 323*1,07*0,14=48,385 [B] 
sanace podloží akt.zóny : 
AZ hlavní trasa + vyrovnání pláně (prům.tl.10cm): 323*1,07*(0,30+0,10)=138,244 [A] 
Celkem: B+A=186,629 [C]</t>
  </si>
  <si>
    <t>13173</t>
  </si>
  <si>
    <t>HLOUBENÍ JAM ZAPAŽ I NEPAŽ TŘ. I</t>
  </si>
  <si>
    <t>vč. naložení, odvozu a uložení na skládku  
vč. pažení</t>
  </si>
  <si>
    <t>odlučovač ORL dle PD D.1.3.10 : 5*5*(3,6-0,56)=76,000 [A]</t>
  </si>
  <si>
    <t>dle PD D.1.3.2.1-2, D.1.3.5.1 - od pláně  : 
dešťová kanal. DA-3 a DB : 280,5*1,2*(1,78-0,56)+53*1,2*(1,77-0,56)=487,608 [A] 
přípojky do dešťové kanal. D.1.3.7 : 75,59-(1,1*0,56*41,7)=49,903 [B]  
přípojky do jednotné kanal. dle D.1.3.8 : 51,01-(1,1*0,56*24,9)=35,672 [C] 
přípojky dešťových svodů dle D1.3.9 : 351,32-(1,1*0,25*202,6)=295,605 [D] 
podélná drenáž - obnova krytu na kú: (2*45)*0,5*0,5=22,500 [E]   
Celkem: A+B+C+D+E=891,288 [F]</t>
  </si>
  <si>
    <t>13373</t>
  </si>
  <si>
    <t>HLOUBENÍ ŠACHET ZAPAŽ I NEPAŽ TŘ. I</t>
  </si>
  <si>
    <t>dle PD D.1.3.6,7,8 - od pláně: 
šachty na stoce DA-3, DB: 3*3*(2,19+8*2,05+2,3+1,85+1,90-11*0,56)=166,320 [A] 
uliční vpusti : 9*1,5*1,5*(1,57-0,56)+5*1,5*1,5*(2,36-0,56)=40,703 [B] 
Celkem: A+B=207,023 [C]</t>
  </si>
  <si>
    <t>17481</t>
  </si>
  <si>
    <t>ZÁSYP JAM A RÝH Z NAKUPOVANÝCH MATERIÁLŮ</t>
  </si>
  <si>
    <t>zásyp vhodným materiálem dle ČSN, hutnění po vrstvách max. 30cm, ŠD 0/32</t>
  </si>
  <si>
    <t>dle PD D.1.3.2.1-2, D.1.3.5.1 - od pláně  : 
dešťová kanal. DA-3 a DB :  280,5*1,2*(1,78-0,825-0,56)-280,5*3,14*0,18*0,18+53*1,2*(1,77-0,825-0,56)-53,0*3,14*0,18*0,18=123,514 [A] 
přípojky do dešťové kanal. D.1.3.7 :   41,7*1,1*(1,65-0,648-0,56)-41,7*3,14*0,091*0,091=19,190 [B] 
přípojky do jednotné kanal. dle D.1.3.8 :  24,9*1,1*(1,78-0,648-0,56)-24,9*3,14*0,091*0,091=15,020 [C] 
přípojky dešťových svodů dle D1.3.9 :  202,6*1,1*(1,59-0,648-0,25)-202,6*3,14*0,091*0,091=148,951 [D] 
ul.vp. : 9*1,9+5*2,3=28,600 [E] 
Celkem: A+B+C+D+E=335,275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</si>
  <si>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</si>
  <si>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</si>
  <si>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</si>
  <si>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</si>
  <si>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D.1.3.2.1-2, D.1.3.5.1  : 
dešťová kanal. DA-3 a DB :  280,5*1,2*0,659-280,5*3,14*0,18*0,18+53*1,2*0,659-53*3,14*0,18*0,18=229,803 [A] 
přípojky do dešťové kanal. D.1.3.7 :   41,7*1,1*0,482-41,7*3,14*0,091*0,091=21,025 [B] 
přípojky do jednotné kanal. dle D.1.3.8 :  24,9*1,1*0,482-24,9*0,091*0,091=12,996 [C] 
přípojky dešťových svodů dle D1.3.9 :  202,6*1,1*0,482-202,6*3,14*0,091*0,091=102,150 [D] 
Celkem: A+B+C+D=365,974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</si>
  <si>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</si>
  <si>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štěrkodrť 0/32, zhutněno na min.97% PS</t>
  </si>
  <si>
    <t>dle PD D.1.3.6 - po pláň: 
šachty na stoce DA-3, DB: 3*3*(2,19+8*2,05+2,3+1,85+1,90-12*0,56)-21,64*3,14*0,65*0,65=132,571 [A] 
odlučovač ORL dle PD D.1.3.10 : 5*5*(3,6-0,56)-3*3*3,04=48,640 [F] 
Celkem: A+F=181,211 [G]</t>
  </si>
  <si>
    <t>dle PD D.1.3.2.1-2, D.1.3.5.1 - od pláně  : 
dešťová kanal. DA-3 a DB : 280,5*1,2+53*1,2=400,200 [A] 
přípojky do dešťové kanal. D.1.3.7 : 75,59*1,1=83,149 [B]  
přípojky do jednotné kanal. dle D.1.3.8 : 51,01*1,1=56,111 [C] 
přípojky dešťových svodů dle D1.3.9 : 351,32*1,1=386,452 [D] 
kolem šachet : 12*6=72,000 [E] 
kolem ul.vp. : (9+5)*1,5=21,000 [F] 
kolem ORL : 4,5*4,5=20,250 [G] 
obnova kryta : 323=323,000 [H] 
Celkem: A+B+C+D+E+F+G+H=1 362,162 [I]</t>
  </si>
  <si>
    <t>18231</t>
  </si>
  <si>
    <t>ROZPROSTŘENÍ ORNICE V ROVINĚ V TL DO 0,10M</t>
  </si>
  <si>
    <t>vč.dodání ornice ze zemníku a nákupu</t>
  </si>
  <si>
    <t>tráva v místě rýhy : 3,5*1,5=5,250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</si>
  <si>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</si>
  <si>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</si>
  <si>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</si>
  <si>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</si>
  <si>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</si>
  <si>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</si>
  <si>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</si>
  <si>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podélná drenáž :  
2*45*1,5=135,000 [A]</t>
  </si>
  <si>
    <t>sanace podloží akt.zóny : 
AZ hlavní trasa + vyrovnání pláně (prům.tl.10cm):323*1,07*(0,30+0,10)=138,244 [A]</t>
  </si>
  <si>
    <t>sanace podloží akt.zóny : 
hlavní trasa : 323*1,07=345,610 [A]</t>
  </si>
  <si>
    <t>451312</t>
  </si>
  <si>
    <t>PODKLADNÍ A VÝPLŇOVÉ VRSTVY Z PROSTÉHO BETONU C12/15</t>
  </si>
  <si>
    <t>podbetonování u dešťových svodů viz. PD D.1.3.9 : 0,59=0,590 [A] 
pod uliční vpusti do jednotné kanal.: 5*1,5*1,5*0,15=1,688 [B] 
pod uliční vpusti do dešť. kanal.: 9*1,5*1,5*0,15=3,038 [C] 
ORL : 3,2*3,2*0,3=3,072 [D] 
Celkem: A+B+C+D=8,388 [E]</t>
  </si>
  <si>
    <t>45131A</t>
  </si>
  <si>
    <t>PODKLADNÍ A VÝPLŇOVÉ VRSTVY Z PROSTÉHO BETONU C20/25</t>
  </si>
  <si>
    <t>C20/25 nXF3</t>
  </si>
  <si>
    <t>lože pod žlaby : (7+8)*0,6*0,15=1,350 [A]</t>
  </si>
  <si>
    <t>45157</t>
  </si>
  <si>
    <t>PODKLADNÍ A VÝPLŇOVÉ VRSTVY Z KAMENIVA TĚŽENÉHO</t>
  </si>
  <si>
    <t>dle PD D.1.3.2.1-2, D.1.3.5.1  : 
dešťová kanal. DA-3 a DB :  280,5*1,2*0,282+53*1,2*0,282=112,856 [A] 
přípojky do dešťové kanal. D.1.3.7 :   41,7*1,1*0,266=12,201 [B] 
přípojky do jednotné kanal. dle D.1.3.8 :  24,9*1,1*0,266=7,286 [C] 
přípojky dešťových svodů dle D1.3.9 :  202,6*1,1*0,266=59,281 [D] 
šachty na stoce DA-3, DB: 3*3*12*0,10=10,800 [E] 
Celkem: A+B+C+D+E=202,424 [F]</t>
  </si>
  <si>
    <t>podélná drenáž :  
2*45*0,5*0,5=22,500 [A]</t>
  </si>
  <si>
    <t>rýha kanalizace mimo hlavní stavbu  : (10*1,2+11,5*1,2)*0,20=5,160 [A] 
hlavní trasa - obnova krytu : 323*1,07*0,20=69,122 [B] 
Celkem: A+B=74,282 [C]</t>
  </si>
  <si>
    <t>rýha kanalizace mimo hlavní stavbu  : (10*1,2+11,5*1,2)*0,25=6,450 [A] 
hlavní trasa - obnova krytu : 323*1,07*0,25=86,403 [B] 
Celkem: A+B=92,853 [C]</t>
  </si>
  <si>
    <t>rýha kanalizace mimo hlavní stavbu : (10*1,7+11,5*1,7)=36,550 [A] 
hlavní trasa - obnova krytu : 323=323,000 [B] 
Celkem: A+B=359,550 [C]</t>
  </si>
  <si>
    <t>5774AE</t>
  </si>
  <si>
    <t>VRSTVY PRO OBNOVU A OPRAVY Z ASF BETONU ACO 11+, 11S</t>
  </si>
  <si>
    <t>rýha kanalizace mimo hlavní stavbu : (10*1,7+11,5*1,7)*0,04=1,462 [A] 
hlavní trasa - obnova krytu : 323*0,04=12,920 [B] 
Celkem: A+B=14,382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</si>
  <si>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</si>
  <si>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</si>
  <si>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</si>
  <si>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rýha kanalizace mimo hlavní stavbu : (10*1,45+11,5*1,45)*0,07=2,182 [A] 
hlavní trasa - obnova krytu : 323*0,07=22,610 [B] 
Celkem: A+B=24,792 [C]</t>
  </si>
  <si>
    <t>58251</t>
  </si>
  <si>
    <t>DLÁŽDĚNÉ KRYTY Z BETONOVÝCH DLAŽDIC DO LOŽE Z KAMENIVA</t>
  </si>
  <si>
    <t>dlažba betonová stávající 30x30cm</t>
  </si>
  <si>
    <t>předláždění v místě rýhy : 1,5*1,5=2,250 [A]</t>
  </si>
  <si>
    <t>87433</t>
  </si>
  <si>
    <t>POTRUBÍ Z TRUB PLASTOVÝCH ODPADNÍCH DN DO 150MM</t>
  </si>
  <si>
    <t>KG125 SN8, vč. tvarovek (kolen, odboček, přechodek apod.) vč.napojení dle specifikace v příloze D.1.3.9</t>
  </si>
  <si>
    <t>dle PD D.1.3.9, D.1.3.5.1 : 37=37,000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</si>
  <si>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</si>
  <si>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</si>
  <si>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</si>
  <si>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HDPE TKP SN12 DN160/138, vč. tvarovek (kolen, odboček, přechodek apod.) vč.napojení dle specifikace v příloze D.1.3.7</t>
  </si>
  <si>
    <t>dle PD D.1.3.7, D.1.3.5.1 : 41,7=41,700 [A]</t>
  </si>
  <si>
    <t>HDPE TKP SN12 DN160/138, vč. tvarovek (kolen, odboček, přechodek apod.) vč.napojení dle specifikace v příloze D.1.3.9</t>
  </si>
  <si>
    <t>dle PD D.1.3.9, D.1.3.5.1 : 202,6=202,600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</si>
  <si>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</si>
  <si>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</si>
  <si>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</si>
  <si>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HDPE TKP SN12 DN315/271, vč. tvarovek (kolen, odboček, přechodek apod.) vč.napojení dle specifikace v PD</t>
  </si>
  <si>
    <t>dle PD D.1.3.5.1, D.1.3.2.2 , D.1.3.4.3-4 : 280,5+53,0=333,500 [A]</t>
  </si>
  <si>
    <t>875272</t>
  </si>
  <si>
    <t>POTRUBÍ DREN Z TRUB PLAST (I FLEXIBIL) DN DO 100MM DĚROVANÝCH</t>
  </si>
  <si>
    <t>flexibilní drén PVC DN100</t>
  </si>
  <si>
    <t>dle PD D.1.3.5.1, D.1.3.2.2 , D.1.3.4.3-4 - dešťová kanalizace: 280,5+53,0=333,500 [A] 
přípojky ul.vp. : 202,6+41,7=244,300 [B]</t>
  </si>
  <si>
    <t>podélná drenáž hlavní trasa - obnova krytu na kú :  
2*45=90,000 [A]</t>
  </si>
  <si>
    <t>89238</t>
  </si>
  <si>
    <t>JÍMKY PRO ODLOUČENÍ ROP PRODUKT ZE ŽELBET VČET VÝZT</t>
  </si>
  <si>
    <t>kruhovy koalescenční dvouplášťový odlučovač ropných látek pro Q = 65 l/s, instalovaný při výskytu spodní vody   
skladba dle PD D.1.3.10 vč.tvarovek, potrubí, dvouplášťové nádrže, izolace, skruží, kónusů, stupadel, poklopů a rámů apod.</t>
  </si>
  <si>
    <t>položka zahrnuje:  
- poklopy s rámem, mříže s rámem, koše na bahno, stupadla, žebříky, stropy z bet. dílců a pod.  
- kompletní technologii.  
- dodání  čerstvého  betonu  (betonové  směsi)  požadované  kvality,  jeho  uložení  do požadovaného tvaru při jakékoliv hustotě výztuže, konzistenci čerstvého betonu a způsobu hutnění, ošetření a ochranu betonu,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</si>
  <si>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894145</t>
  </si>
  <si>
    <t>ŠACHTY KANALIZAČNÍ Z BETON DÍLCŮ NA POTRUBÍ DN DO 300MM</t>
  </si>
  <si>
    <t>skladba dle PD D.1.3.6 vč.tvarovek a šachtových vložek, samonivelačního poklopu a rámu  pro D400  apod.</t>
  </si>
  <si>
    <t>dešť.kanal. ŠD10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</si>
  <si>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</si>
  <si>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dešť.kanal. ŠD11 : 1=1,000 [A]</t>
  </si>
  <si>
    <t>skladba dle PD D.1.3.6 vč.tvarovek a šachtových vložek, samonivelačního poklopu a rámu  pro D400 apod.</t>
  </si>
  <si>
    <t>dešť.kanal. ŠD13 : 1=1,000 [A]</t>
  </si>
  <si>
    <t>D</t>
  </si>
  <si>
    <t>dešť.kanal. ŠD14 : 1=1,000 [A]</t>
  </si>
  <si>
    <t>E</t>
  </si>
  <si>
    <t>dešť.kanal. ŠD15 : 1=1,000 [A]</t>
  </si>
  <si>
    <t>F</t>
  </si>
  <si>
    <t>skladba dle PD D.1.3.6 vč.tvarovek a šachtových vložek, samonivelačního poklopu  a rámu  pro D400  apod.</t>
  </si>
  <si>
    <t>dešť.kanal. ŠD16 : 1=1,000 [A]</t>
  </si>
  <si>
    <t>G</t>
  </si>
  <si>
    <t>dešť.kanal. ŠD17 : 1=1,000 [A]</t>
  </si>
  <si>
    <t>49</t>
  </si>
  <si>
    <t>H</t>
  </si>
  <si>
    <t>dešť.kanal. ŠD18 : 1=1,000 [A]</t>
  </si>
  <si>
    <t>50</t>
  </si>
  <si>
    <t>I</t>
  </si>
  <si>
    <t>dešť.kanal. ŠD19 : 1=1,000 [A]</t>
  </si>
  <si>
    <t>51</t>
  </si>
  <si>
    <t>J</t>
  </si>
  <si>
    <t>skladba dle PD D.1.3.6 vč.tvarovek a šachtových vložek, samonivelačního poklopu  a rámu  pro D400 apod.</t>
  </si>
  <si>
    <t>dešť.kanal. ŠD20 : 1=1,000 [A]</t>
  </si>
  <si>
    <t>52</t>
  </si>
  <si>
    <t>K</t>
  </si>
  <si>
    <t>dešť.kanal. ŠD12 : 1=1,000 [A]</t>
  </si>
  <si>
    <t>53</t>
  </si>
  <si>
    <t>894146</t>
  </si>
  <si>
    <t>ŠACHTY KANALIZAČNÍ Z BETON DÍLCŮ NA POTRUBÍ DN DO 400MM</t>
  </si>
  <si>
    <t>dešť.kanal. Š.ST.1 : 1=1,000 [A]</t>
  </si>
  <si>
    <t>54</t>
  </si>
  <si>
    <t>89712</t>
  </si>
  <si>
    <t>VPUSŤ KANALIZAČNÍ ULIČNÍ KOMPLETNÍ Z BETONOVÝCH DÍLCŮ</t>
  </si>
  <si>
    <t>skladba dle PD D.1.3.8 kompletní sestava ul.vp. vč.sifonu, mříže a rámu apod.</t>
  </si>
  <si>
    <t>dle PD : 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</si>
  <si>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</si>
  <si>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</si>
  <si>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skladba dle PD D.1.3.8 kompletní sestava ul.vp. vč. mříže a rámu apod.</t>
  </si>
  <si>
    <t>dle PD : 9=9,000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</si>
  <si>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</si>
  <si>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56</t>
  </si>
  <si>
    <t>897626</t>
  </si>
  <si>
    <t>VPUSŤ ŠTĚRBINOVÝCH ŽLABŮ Z BETON DÍLCŮ SV. ŠÍŘKY DO 400MM</t>
  </si>
  <si>
    <t>pro dopravní zatížení D400</t>
  </si>
  <si>
    <t>položka zahrnuje dodávku a osazení předepsaného dílce včetně mříže  
nezahrnuje předepsané podkladní konstrukce</t>
  </si>
  <si>
    <t>57</t>
  </si>
  <si>
    <t>899652</t>
  </si>
  <si>
    <t>ZKOUŠKA VODOTĚSNOSTI POTRUBÍ DN DO 300MM</t>
  </si>
  <si>
    <t>dle PD D.1.3.5.1, D.1.3.2.2 , D.1.3.4.3-4 :  
DA-3, DB : 280,5+53,0=333,500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</si>
  <si>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</si>
  <si>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58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</si>
  <si>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</si>
  <si>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</si>
  <si>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</si>
  <si>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59</t>
  </si>
  <si>
    <t>91781</t>
  </si>
  <si>
    <t>VÝŠKOVÁ ÚPRAVA OBRUBNÍKŮ BETONOVÝCH</t>
  </si>
  <si>
    <t>do bet.lože C20/25nXF3</t>
  </si>
  <si>
    <t>výšková úprava v místě rýhy : 2+2+2=6,000 [A] 
hlavní trasa - obnova krytu : 45=45,000 [B] 
Celkem: A+B=51,000 [C]</t>
  </si>
  <si>
    <t>60</t>
  </si>
  <si>
    <t>919114</t>
  </si>
  <si>
    <t>ŘEZÁNÍ ASFALTOVÉHO KRYTU VOZOVEK TL DO 200MM</t>
  </si>
  <si>
    <t>rýha kanalizace mimo hlavní stavbu : 2*10+2*11,5=43,000 [A]</t>
  </si>
  <si>
    <t>položka zahrnuje řezání vozovkové vrstvy v předepsané tloušťce, včetně spotřeby vody</t>
  </si>
  <si>
    <t>61</t>
  </si>
  <si>
    <t>931315</t>
  </si>
  <si>
    <t>TĚSNĚNÍ DILATAČ SPAR ASF ZÁLIVKOU PRŮŘ DO 600MM2</t>
  </si>
  <si>
    <t>62</t>
  </si>
  <si>
    <t>931317</t>
  </si>
  <si>
    <t>TĚSNĚNÍ DILATAČ SPAR ASF ZÁLIVKOU PRŮŘ DO 1000MM2</t>
  </si>
  <si>
    <t>63</t>
  </si>
  <si>
    <t>935111</t>
  </si>
  <si>
    <t>ŠTĚRBINOVÉ ŽLABY Z BETONOVÝCH DÍLCŮ ŠÍŘ DO 400MM VÝŠ DO 500MM BEZ OBRUBY</t>
  </si>
  <si>
    <t>specifikace dle PD D.1.1.1.4</t>
  </si>
  <si>
    <t>žlaby : 7+8=15,000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</si>
  <si>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</si>
  <si>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</si>
  <si>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96687</t>
  </si>
  <si>
    <t>VYBOURÁNÍ ULIČNÍCH VPUSTÍ KOMPLETNÍCH</t>
  </si>
  <si>
    <t>dle PD : 
ul.vp. 15, 1 : 2=2,000 [A] 
stávajíc bez náhrady : 4=4,000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</si>
  <si>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</si>
  <si>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65</t>
  </si>
  <si>
    <t>96688</t>
  </si>
  <si>
    <t>VYBOURÁNÍ KANALIZAČ ŠACHET KOMPLETNÍCH</t>
  </si>
  <si>
    <t>dle potřeby Š.ST.1 : 1=1,000 [A]</t>
  </si>
  <si>
    <t>SO 302</t>
  </si>
  <si>
    <t>Dešťová kanalizace do toku</t>
  </si>
  <si>
    <t>přebytek zeminy rýhy + šachty + jámy - násyp a obsyp: (21,6+384,64+77,94-241*0,5-18)*2=691,360 [A] 
drn : 578,56*0,1*2,0=115,712 [B] 
čištění vodoteče : 18,8*2,1=39,480 [C] 
Celkem: A+B+C=846,552 [D]</t>
  </si>
  <si>
    <t>kamenivo dle pol.11332 : 86,87*2,1=182,427 [G]</t>
  </si>
  <si>
    <t>asfaltová směs</t>
  </si>
  <si>
    <t>dle položky 11333 : 4,8*2,5=12,000 [A]</t>
  </si>
  <si>
    <t>11130</t>
  </si>
  <si>
    <t>SEJMUTÍ DRNU</t>
  </si>
  <si>
    <t>dle PD D.1.3.2.1 v místě rýhy, šachet a přídlažby : 
DA-1 : (13,6*1,77+3*3+3*3+6*1,77+386,0)=438,692 [A] 
DA-2 : (87,6*1,2+22+5,1*2,5)=139,870 [B] 
Celkem: A+B=578,562 [C]</t>
  </si>
  <si>
    <t>včetně vodorovné dopravy  a uložení na skládku</t>
  </si>
  <si>
    <t>dle PD D.1.3.2.1 v místě rýhy, šachet : 
DA-1 : (70*1,77+2*3*3)*0,46=65,274 [A] 
DA-2  : ve vjezdech ul. Komenského (bude upřesněno) : 4*12*0,45=21,600 [B] 
Celkem: A+B=86,874 [C]</t>
  </si>
  <si>
    <t>DA-2  : ve vjezdech ul. Komenského : 4*12*0,10=4,800 [B]</t>
  </si>
  <si>
    <t>v místě rýhy kanalizace vozovky ul.Arnoldova v celé šířce : 70*3,70*0,10=25,900 [A]</t>
  </si>
  <si>
    <t>napojení na stáv.vozovku ul.Arnoldova  : 2*3,7=7,400 [A]</t>
  </si>
  <si>
    <t>11512</t>
  </si>
  <si>
    <t>ČERPÁNÍ VODY DO 1000 L/MIN</t>
  </si>
  <si>
    <t>HOD</t>
  </si>
  <si>
    <t>dle potřeby při provádění výtokového objektu a dláždění koryta : 10*16=160,000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</si>
  <si>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</si>
  <si>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</si>
  <si>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</si>
  <si>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při výstavbě opevnění dna u VO1 : 12=12,000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</si>
  <si>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</si>
  <si>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</si>
  <si>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</si>
  <si>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ornice ze zemníku : 578,56*0,1=57,856 [A] 
zemina do násypu z meziskládky viz.pol.17110 : 120,50=120,500 [B] 
Celkem: A+B=178,356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</si>
  <si>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</si>
  <si>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</si>
  <si>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</si>
  <si>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dle potřeby v toku : 2*5*0,8=8,000 [A] 
zemní hrázky odstranění : 10,8=10,800 [B] 
Celkem: A+B=18,800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</si>
  <si>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</si>
  <si>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regulační šachta ŠD1 dle PD D.1.3.11 : 3*3*2,4=21,600 [A]</t>
  </si>
  <si>
    <t>dle PD D.1.3.2.1-2, D.1.3.5.1, D.1.3.11,12   : 
dešťová kanal. DA-1 :  (13,6+26,8+30)*1,77*(1,05-0,10)+4,6*(1,9-0,1)+64*1,77*(1,05-0,56)=182,165 [A] 
a DA-2 : (87,6*1,2)*(1,1-0,1)+7,5*1,2*(1,74-0,56)=115,740 [B] 
VO2 + přídlažba : 8,5*0,5*2,5+5,1*2,5*(0,5-0,1)=15,725 [C] 
VO1 - přídlažba + prahy: 8,4*8,2*0,50+2*0,9*0,3*8,4=38,976 [D] 
VP01 + přídlažba : (7,8+3,0)*0,75*2,25+6,9*(0,5-0,1)*5=32,025 [E] 
Celkem: A+B+C+D+E=384,631 [F]</t>
  </si>
  <si>
    <t>dle PD D.1.3.6 : 
šachty na stoce DA-1 : 3*3*(1,62+1,45+1,51+0,81-0,1-3*0,56)=32,490 [A] 
šachty na stoce DA-2 : 3*3*(1,15+1,0+1,65+1,65-4*0,10)=45,450 [B] 
Celkem: A+B=77,940 [C]</t>
  </si>
  <si>
    <t>17110</t>
  </si>
  <si>
    <t>ULOŽENÍ SYPANINY DO NÁSYPŮ SE ZHUTNĚNÍM</t>
  </si>
  <si>
    <t>podmínečně vhodná zemina ze stavby dle ČSN 73 6133</t>
  </si>
  <si>
    <t>dle PD navýšení terénu - 50% objemu ze stavby :  
DA-1 : 286*0,70*0,5=100,100 [A] 
DA-2 : 60*2*0,34*0,5=20,400 [B] 
Celkem: A+B=120,500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</si>
  <si>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</si>
  <si>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</si>
  <si>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</si>
  <si>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podmínečně vhodná zemina nakupovaný materiál dle ČSN 73 6133</t>
  </si>
  <si>
    <t>dle PD navýšení terénu - 50% objemu :  
DA-1 : 286*0,70*0,5=100,100 [A] 
DA-2 : 60*2*0,34*0,5=20,400 [B] 
Celkem: A+B=120,500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</si>
  <si>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</si>
  <si>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PD D.1.3.2.1-2, D.1.3.11   : 
šachta Š1 : 21,6-(3,14*0,81*0,81*2,1)=17,274 [A] 
DA-2 : 7,5*1,1*(1,74-0,56-0,841)+87,6*1,1*(1,1-0,841)=27,754 [B] 
Celkem: A+B=45,028 [C]</t>
  </si>
  <si>
    <t>17511</t>
  </si>
  <si>
    <t>OBSYP POTRUBÍ A OBJEKTŮ SE ZHUTNĚNÍM</t>
  </si>
  <si>
    <t>terénní úpravy kolem objektů : 
VO2 + přídlažba : 4=4,000 [A] 
VO1 - přídlažba + prahy: 8=8,000 [B] 
VP01 + přídlažba : 6=6,000 [C] 
Celkem: A+B+C=18,000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</si>
  <si>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</si>
  <si>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dle PD D.1.3.2.1-2, D.1.3.4, D.1.3.5.1   : 
dešťová kanal. DA-1 :  56*1,77*(0,95)-3,14*0,4*0,4*56=66,030 [A] 
a DA-2 : 95,1*1,2*0,659-3,14*0,18*0,18*95,1=65,530 [B] 
Celkem: A+B=131,560 [C]</t>
  </si>
  <si>
    <t>dle PD D.1.3.6 : 
šachty na stoce DA-1 : 3*3*(1,62+1,45+1,51+0,81)-5,39*3,14*0,65*0,65=41,359 [A] 
šachty na stoce DA-2 : 3*3*(1,15+1,0+1,65+1,65)-5,45*3,14*0,65*0,65=41,820 [B] 
Celkem: A+B=83,179 [C]</t>
  </si>
  <si>
    <t>17750</t>
  </si>
  <si>
    <t>ZEMNÍ HRÁZKY ZE ZEMIN NEPROPUSTNÝCH</t>
  </si>
  <si>
    <t>vč.dodání vhodného materiálu</t>
  </si>
  <si>
    <t>při převedení vody : 2*2*3*0,9=10,800 [A]</t>
  </si>
  <si>
    <t>dle PD D.1.3.2.1-2, D.1.3.5.1   : 
DA-1 : 131,4*1,77=232,578 [A] 
DA-2 : 95,1*1,2=114,120 [B] 
šachty ve vozovce : 3*6=18,000 [C] 
Celkem: A+B+C=364,698 [D]</t>
  </si>
  <si>
    <t>272324</t>
  </si>
  <si>
    <t>ZÁKLADY ZE ŽELEZOBETONU DO C25/30</t>
  </si>
  <si>
    <t>C25/30XA1</t>
  </si>
  <si>
    <t>dle PD D.1.3.2.2, D.1.3.12 : 
VO2 : 8,5*0,5*0,8=3,400 [C] 
VP01: (7,8+3,0)*0,75*0,8=6,480 [E] 
Celkem: C+E=9,880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</si>
  <si>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</si>
  <si>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</si>
  <si>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</si>
  <si>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uvažováno 100kg/m3 : 
9,48*0,10=0,948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</si>
  <si>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</si>
  <si>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</si>
  <si>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327212</t>
  </si>
  <si>
    <t>ZDI OPĚRNÉ, ZÁRUBNÍ, NÁBŘEŽNÍ Z LOMOVÉHO KAMENE NA MC</t>
  </si>
  <si>
    <t>na MC5</t>
  </si>
  <si>
    <t>dle PD D.1.3.2.2, D.1.3.12 : 
VO2 : 8,5*0,5*1,55=6,588 [C] 
VP01: (7,8+3,0)*0,75*1,3=10,530 [E] 
Celkem: C+E=17,118 [F]</t>
  </si>
  <si>
    <t>položka zahrnuje dodávku a osazení lomového kamene, jeho výběr a případnou úpravu, dodávku předepsané malty, spárování.</t>
  </si>
  <si>
    <t>C25/30nXF3</t>
  </si>
  <si>
    <t>lože pod dlažby : 
VO2 - přídlažba : 5,1*2,5*0,15=1,913 [C] 
VO1 - přídlažba : 8,4*8,2*0,15=10,332 [D] 
VP01 - přídlažba : 6,9*5*0,15=5,175 [E] 
VO1 : 3*3*0,15=1,350 [I] 
Celkem: C+D+E+I=18,770 [J]</t>
  </si>
  <si>
    <t>dle PD D.1.3.2.1-2, D.1.3.4, D.1.3.5.1   : 
dešťová kanal. DA-1 :  56*1,77*0,30+74,6*1,77*0,15+4,6*1,2*0,15=50,370 [A] 
a DA-2 : 95,1*1,2*0,282=32,182 [B] 
lože pod dlažby : 
VO2 - přídlažba : 5,1*2,5*0,15=1,913 [C] 
VO1 - přídlažba : 8,4*8,2*0,15=10,332 [D] 
VP01 - přídlažba : 6,9*5*0,15=5,175 [E] 
VO2 : 7,5*0,5*0,15=0,563 [F] 
VO1 -  prahy: 2*0,4*8,4*0,15=1,008 [G] 
VP01 : (7,8+3,0)*0,75*0,15=1,215 [H] 
VO1 : 3*3*0,15=1,350 [I] 
Celkem: A+B+C+D+E+F+G+H+I=104,108 [J]</t>
  </si>
  <si>
    <t>465512</t>
  </si>
  <si>
    <t>DLAŽBY Z LOMOVÉHO KAMENE NA MC</t>
  </si>
  <si>
    <t>Kamenná dlažba z lom. kamene min. tl. 200 mm se spárováním MC5</t>
  </si>
  <si>
    <t>lože pod dlažby : 
VO2 - přídlažba : 5,1*2,5*0,20=2,550 [C] 
VO1 - přídlažba : 8,4*8,2*0,20=13,776 [D] 
VP01 - přídlažba : 6,9*5*0,20=6,900 [E] 
Celkem: C+D+E=23,226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</si>
  <si>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</si>
  <si>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</si>
  <si>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</si>
  <si>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betonový práh beton C25/30 XA1</t>
  </si>
  <si>
    <t>VO1 - prahy: 2*0,9*0,3*8,4=4,536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</si>
  <si>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</si>
  <si>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dle PD D.1.3.2.1 v místě rýhy, šachet : 
ul.Arnoldova - DA-1 : (70*1,77+2*3*3)*0,20=28,380 [A] 
DA-2  : ve vjezdech ul. Komenského (bude upřesněno) : 4*12*0,20=9,600 [B]  
Celkem: A+B=37,980 [C]</t>
  </si>
  <si>
    <t>dle PD D.1.3.2.1 v místě rýhy, šachet : 
ul.Arnoldova - DA-1 : (70*1,77+2*3*3)*0,25=35,475 [A] 
DA-2  : ve vjezdech ul. Komenského (bude upřesněno) : 4*12*0,25=12,000 [B]  
Celkem: A+B=47,475 [C]</t>
  </si>
  <si>
    <t>v místě rýhy kanalizace vozovky ul.Arnoldova v celé šířce : 70*3,70=259,000 [A] 
ve vjezdech ul. Komenského (bude upřesněno) : 4*12=48,000 [B] 
Celkem: A+B=307,000 [C]</t>
  </si>
  <si>
    <t>v místě rýhy kanalizace vozovky ul.Arnoldova v celé šířce : 70*3,70*0,04=10,360 [A] 
ve vjezdech ul. Komenského : 4*12*0,04=1,920 [B] 
Celkem: A+B=12,280 [C]</t>
  </si>
  <si>
    <t>v místě rýhy kanalizace vozovky ul.Arnoldova v celé šířce : 70*3,70*0,07=18,130 [A] 
ve vjezdech ul. Komenského (bude upřesněno): 4*12*0,04=1,920 [B] 
Celkem: A+B=20,050 [C]</t>
  </si>
  <si>
    <t>82458</t>
  </si>
  <si>
    <t>POTRUBÍ Z TRUB ŽELEZOBETONOVÝCH DN DO 600MM</t>
  </si>
  <si>
    <t>TZH-Q 600/2500 INT. vč.napojení dle specifikace v PD</t>
  </si>
  <si>
    <t>dle PD D.1.3.2.2, D.1.3.5.1 :  
DA-1 : 131,4=131,400 [A]</t>
  </si>
  <si>
    <t>87444</t>
  </si>
  <si>
    <t>POTRUBÍ Z TRUB PLASTOVÝCH ODPADNÍCH DN DO 250MM</t>
  </si>
  <si>
    <t>HDPE TKP SN8 DN250/216, vč. tvarovek (kolen, odboček, přechodek apod.) vč.napojení dle specifikace v PD</t>
  </si>
  <si>
    <t>dle PD D.1.3.5.1, D.1.3.2.2 , D.1.3.4.2 :  
DA-1 : 4,6=4,600 [A]</t>
  </si>
  <si>
    <t>dle PD D.1.3.5.1, D.1.3.2.2 , D.1.3.4.2 :  
DA-2 : 95,1=95,100 [A]</t>
  </si>
  <si>
    <t>87446</t>
  </si>
  <si>
    <t>POTRUBÍ Z TRUB PLASTOVÝCH ODPADNÍCH DN DO 400MM</t>
  </si>
  <si>
    <t>HDPE TKP SN8 DN465/400, vč. tvarovek (kolen, odboček, přechodek apod.) vč.napojení dle specifikace v PD</t>
  </si>
  <si>
    <t>dle PD D.1.3.5.1, D.1.3.2.2 , D.1.3.4.2 :  
DA-2 : 3,7=3,700 [A]</t>
  </si>
  <si>
    <t>dle PD D.1.3.5.1, D.1.3.2.2  - dešťová kanalizace: 131,4+95,1=226,500 [A]</t>
  </si>
  <si>
    <t>skladba dle PD D.1.3.6 vč.tvarovek a šachtových vložek, poklopu a rámu  pro D400  apod.</t>
  </si>
  <si>
    <t>dešť.kanal. ŠD6 : 1=1,000 [A]</t>
  </si>
  <si>
    <t>skladba dle PD D.1.3.6 vč.tvarovek a šachtových vložek, poklopu a rámu pro D400  apod.</t>
  </si>
  <si>
    <t>dešť.kanal. ŠD7 : 1=1,000 [A]</t>
  </si>
  <si>
    <t>dešť.kanal. ŠD8 : 1=1,000 [A]</t>
  </si>
  <si>
    <t>skladba dle PD D.1.3.6 vč.tvarovek a šachtových vložek, poklopu a rámu apod.</t>
  </si>
  <si>
    <t>dešť.kanal. ŠD9 : 1=1,000 [A]</t>
  </si>
  <si>
    <t>894158</t>
  </si>
  <si>
    <t>ŠACHTY KANALIZAČNÍ Z BETON DÍLCŮ NA POTRUBÍ DN DO 600MM</t>
  </si>
  <si>
    <t>atypická regulační šachta se zpětnou klapkou skladba dle PD D.1.3.11 a D.1.3.6 vč.tvarovek a šachtových vložek, poklopu 900x900 a rámu pro D400 , zákrytové desky apod.</t>
  </si>
  <si>
    <t>ŠD1 : 1=1,000 [A]</t>
  </si>
  <si>
    <t>skladba dle PD D.1.3.6 vč.tvarovek a šachtových vložek, poklopu a rámu pro D400 apod.</t>
  </si>
  <si>
    <t>dešť.kanal. ŠD2 : 1=1,000 [A]</t>
  </si>
  <si>
    <t>skladba dle PD D.1.3.6 vč.tvarovek a šachtových vložek, atypické dno, poklopu a rámu pro D400 apod.</t>
  </si>
  <si>
    <t>dešť.kanal. ŠD3 : 1=1,000 [A]</t>
  </si>
  <si>
    <t>dešť.kanal. ŠD4 : 1=1,000 [A]</t>
  </si>
  <si>
    <t>dešť.kanal. ŠD5 : 1=1,000 [A]</t>
  </si>
  <si>
    <t>89957A</t>
  </si>
  <si>
    <t>OBETONOVÁNÍ POTRUBÍ ZE ŽELEZOBETONU DO C20/25 VČETNĚ VÝZTUŽE</t>
  </si>
  <si>
    <t>C20/25nXF3 vč.kari sítě B500A 100/100/6</t>
  </si>
  <si>
    <t>dle PD D.1.3.2.2, D.1.3.5.1 :  
DA-1 : 74,6*1,5+(4,3*1,065*1,4-3,14*0,232*0,232*4,3-3,14*0,125*0,125*4,6)=117,359 [A]</t>
  </si>
  <si>
    <t>dle PD D.1.3.5.1, D.1.3.2.2    
DA-2 : 95,1=95,100 [A] 
DA-1 : 4,6+3,7=8,300 [B] 
Celkem: A+B=103,400 [C]</t>
  </si>
  <si>
    <t>899672</t>
  </si>
  <si>
    <t>ZKOUŠKA VODOTĚSNOSTI POTRUBÍ DN DO 600MM</t>
  </si>
  <si>
    <t>dle PD D.1.3.5.1, D.1.3.2.2    
DA-1 : 134,1=134,100 [A]</t>
  </si>
  <si>
    <t>dle PD D.1.3.5.1, D.1.3.2.2 :  
DA-1 : 131,4+4,6+3,7=139,700 [A]  
DA-2 : 95,1=95,100 [B] 
Celkem: A+B=234,800 [C]</t>
  </si>
  <si>
    <t>dle potřeby : 10=10,000 [A]</t>
  </si>
  <si>
    <t>SO 303</t>
  </si>
  <si>
    <t>Otevřené koryto</t>
  </si>
  <si>
    <t>přebytek zeminy rýhy + šachty + jámy -  obsyp: (11,1+89,1-4)*2=192,400 [A] 
drn : 283,5*0,1*2,0=56,700 [B] 
Celkem: A+B=249,100 [C]</t>
  </si>
  <si>
    <t>potrubí dle pol.96616 : 1,88*2,4=4,512 [G]</t>
  </si>
  <si>
    <t>dle PD D.1.3.2.2, D.1.3.5.2 : 
koryto : (60+16+5)*3,5=283,500 [A]</t>
  </si>
  <si>
    <t>dle PD D.1.3.2.2  : 
VP02 + přídlažba : 4,8*0,5*2,5+5,1*2,5*(0,5-0,1)=11,100 [C]</t>
  </si>
  <si>
    <t>vč. naložení, odvozu a uložení na skládku  
bez pažení</t>
  </si>
  <si>
    <t>dle PD D.1.3.2.2, D.1.3.5.2 : 
koryto : (60+16+5)*1,1=89,100 [A]</t>
  </si>
  <si>
    <t>terénní úpravy kolem objektů : 
VP02 + přídlažba : 4=4,000 [A]</t>
  </si>
  <si>
    <t>dle PD D.1.3.2.2 : 
VP02 : 4,8*0,5*0,8=1,920 [C]</t>
  </si>
  <si>
    <t>uvažováno 100kg/m3 : 
1,92*0,10=0,192 [A]</t>
  </si>
  <si>
    <t>dle PD D.1.3.2.2 : 
VP02 : 4,8*0,5*1,55=3,720 [C]</t>
  </si>
  <si>
    <t>lože pod dlažby : 
VP02 - přídlažba : 5,1*2,5*0,15=1,913 [C]</t>
  </si>
  <si>
    <t>lože pod dlažby : 
VP02 - přídlažba : 5,1*2,5*0,20=2,550 [C]</t>
  </si>
  <si>
    <t>9185B2</t>
  </si>
  <si>
    <t>ČELA KAMENNÁ PROPUSTU Z TRUB DN DO 400MM</t>
  </si>
  <si>
    <t>šikmé čelo vyústění drenáže DN400 vč.úpravy potrubí a dobetonování z C20/25nXF3</t>
  </si>
  <si>
    <t>dle PD D.1.3.2.2 : 1=1,000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</si>
  <si>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</si>
  <si>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96616</t>
  </si>
  <si>
    <t>BOURÁNÍ KONSTRUKCÍ ZE ŽELEZOBETONU</t>
  </si>
  <si>
    <t>vč.úpravy potrubí řezáním</t>
  </si>
  <si>
    <t>vybourání části stávající drenáže : 10*2*3,14*0,3*0,1=1,884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</si>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</sst>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02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51</v>
      </c>
      <c s="19" t="s">
        <v>58</v>
      </c>
      <c s="24" t="s">
        <v>53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59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66</v>
      </c>
    </row>
    <row r="35" spans="1:5" ht="12.75">
      <c r="A35" s="30" t="s">
        <v>42</v>
      </c>
      <c r="E35" s="31" t="s">
        <v>49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70</v>
      </c>
    </row>
    <row r="39" spans="1:5" ht="12.75">
      <c r="A39" s="30" t="s">
        <v>42</v>
      </c>
      <c r="E39" s="31" t="s">
        <v>49</v>
      </c>
    </row>
    <row r="40" spans="1:5" ht="63.75">
      <c r="A40" t="s">
        <v>44</v>
      </c>
      <c r="E40" s="29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76.5">
      <c r="A42" s="28" t="s">
        <v>40</v>
      </c>
      <c r="E42" s="29" t="s">
        <v>74</v>
      </c>
    </row>
    <row r="43" spans="1:5" ht="12.75">
      <c r="A43" s="30" t="s">
        <v>42</v>
      </c>
      <c r="E43" s="31" t="s">
        <v>49</v>
      </c>
    </row>
    <row r="44" spans="1:5" ht="12.75">
      <c r="A44" t="s">
        <v>44</v>
      </c>
      <c r="E44" s="29" t="s">
        <v>50</v>
      </c>
    </row>
    <row r="45" spans="1:16" ht="12.75">
      <c r="A45" s="19" t="s">
        <v>35</v>
      </c>
      <c s="23" t="s">
        <v>32</v>
      </c>
      <c s="23" t="s">
        <v>75</v>
      </c>
      <c s="19" t="s">
        <v>52</v>
      </c>
      <c s="24" t="s">
        <v>76</v>
      </c>
      <c s="25" t="s">
        <v>77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78</v>
      </c>
    </row>
    <row r="47" spans="1:5" ht="12.75">
      <c r="A47" s="30" t="s">
        <v>42</v>
      </c>
      <c r="E47" s="31" t="s">
        <v>79</v>
      </c>
    </row>
    <row r="48" spans="1:5" ht="89.25">
      <c r="A48" t="s">
        <v>44</v>
      </c>
      <c r="E48" s="29" t="s">
        <v>80</v>
      </c>
    </row>
    <row r="49" spans="1:16" ht="12.75">
      <c r="A49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40.25">
      <c r="A50" s="28" t="s">
        <v>40</v>
      </c>
      <c r="E50" s="29" t="s">
        <v>84</v>
      </c>
    </row>
    <row r="51" spans="1:5" ht="12.75">
      <c r="A51" s="30" t="s">
        <v>42</v>
      </c>
      <c r="E51" s="31" t="s">
        <v>49</v>
      </c>
    </row>
    <row r="52" spans="1:5" ht="12.75">
      <c r="A52" t="s">
        <v>44</v>
      </c>
      <c r="E52" s="29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0+O8+O21+O66+O79+O88+O129+O146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</v>
      </c>
      <c s="32">
        <f>0+I8+I21+I66+I79+I88+I129+I146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86</v>
      </c>
      <c s="5"/>
      <c s="14" t="s">
        <v>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3806.1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38.25">
      <c r="A11" s="30" t="s">
        <v>42</v>
      </c>
      <c r="E11" s="31" t="s">
        <v>92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1626.35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96</v>
      </c>
    </row>
    <row r="15" spans="1:5" ht="38.25">
      <c r="A15" s="30" t="s">
        <v>42</v>
      </c>
      <c r="E15" s="31" t="s">
        <v>97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814.55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98</v>
      </c>
    </row>
    <row r="19" spans="1:5" ht="12.75">
      <c r="A19" s="30" t="s">
        <v>42</v>
      </c>
      <c r="E19" s="31" t="s">
        <v>99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100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101</v>
      </c>
      <c s="19" t="s">
        <v>37</v>
      </c>
      <c s="24" t="s">
        <v>102</v>
      </c>
      <c s="25" t="s">
        <v>103</v>
      </c>
      <c s="26">
        <v>1.27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104</v>
      </c>
    </row>
    <row r="24" spans="1:5" ht="25.5">
      <c r="A24" s="30" t="s">
        <v>42</v>
      </c>
      <c r="E24" s="31" t="s">
        <v>105</v>
      </c>
    </row>
    <row r="25" spans="1:5" ht="63.75">
      <c r="A25" t="s">
        <v>44</v>
      </c>
      <c r="E25" s="29" t="s">
        <v>106</v>
      </c>
    </row>
    <row r="26" spans="1:16" ht="25.5">
      <c r="A26" s="19" t="s">
        <v>35</v>
      </c>
      <c s="23" t="s">
        <v>25</v>
      </c>
      <c s="23" t="s">
        <v>107</v>
      </c>
      <c s="19" t="s">
        <v>37</v>
      </c>
      <c s="24" t="s">
        <v>108</v>
      </c>
      <c s="25" t="s">
        <v>103</v>
      </c>
      <c s="26">
        <v>718.59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109</v>
      </c>
    </row>
    <row r="28" spans="1:5" ht="51">
      <c r="A28" s="30" t="s">
        <v>42</v>
      </c>
      <c r="E28" s="31" t="s">
        <v>110</v>
      </c>
    </row>
    <row r="29" spans="1:5" ht="63.75">
      <c r="A29" t="s">
        <v>44</v>
      </c>
      <c r="E29" s="29" t="s">
        <v>106</v>
      </c>
    </row>
    <row r="30" spans="1:16" ht="12.7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103</v>
      </c>
      <c s="26">
        <v>325.82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113</v>
      </c>
    </row>
    <row r="32" spans="1:5" ht="25.5">
      <c r="A32" s="30" t="s">
        <v>42</v>
      </c>
      <c r="E32" s="31" t="s">
        <v>114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115</v>
      </c>
      <c s="19" t="s">
        <v>37</v>
      </c>
      <c s="24" t="s">
        <v>116</v>
      </c>
      <c s="25" t="s">
        <v>117</v>
      </c>
      <c s="26">
        <v>563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118</v>
      </c>
    </row>
    <row r="36" spans="1:5" ht="51">
      <c r="A36" s="30" t="s">
        <v>42</v>
      </c>
      <c r="E36" s="31" t="s">
        <v>119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120</v>
      </c>
      <c s="19" t="s">
        <v>37</v>
      </c>
      <c s="24" t="s">
        <v>121</v>
      </c>
      <c s="25" t="s">
        <v>117</v>
      </c>
      <c s="26">
        <v>3.35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122</v>
      </c>
    </row>
    <row r="40" spans="1:5" ht="25.5">
      <c r="A40" s="30" t="s">
        <v>42</v>
      </c>
      <c r="E40" s="31" t="s">
        <v>123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117</v>
      </c>
      <c s="26">
        <v>15.2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126</v>
      </c>
    </row>
    <row r="44" spans="1:5" ht="25.5">
      <c r="A44" s="30" t="s">
        <v>42</v>
      </c>
      <c r="E44" s="31" t="s">
        <v>127</v>
      </c>
    </row>
    <row r="45" spans="1:5" ht="63.75">
      <c r="A45" t="s">
        <v>44</v>
      </c>
      <c r="E45" s="29" t="s">
        <v>106</v>
      </c>
    </row>
    <row r="46" spans="1:16" ht="12.75">
      <c r="A46" s="19" t="s">
        <v>35</v>
      </c>
      <c s="23" t="s">
        <v>32</v>
      </c>
      <c s="23" t="s">
        <v>128</v>
      </c>
      <c s="19" t="s">
        <v>37</v>
      </c>
      <c s="24" t="s">
        <v>129</v>
      </c>
      <c s="25" t="s">
        <v>103</v>
      </c>
      <c s="26">
        <v>269.16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130</v>
      </c>
    </row>
    <row r="48" spans="1:5" ht="76.5">
      <c r="A48" s="30" t="s">
        <v>42</v>
      </c>
      <c r="E48" s="31" t="s">
        <v>131</v>
      </c>
    </row>
    <row r="49" spans="1:5" ht="63.75">
      <c r="A49" t="s">
        <v>44</v>
      </c>
      <c r="E49" s="29" t="s">
        <v>106</v>
      </c>
    </row>
    <row r="50" spans="1:16" ht="12.75">
      <c r="A50" s="19" t="s">
        <v>35</v>
      </c>
      <c s="23" t="s">
        <v>81</v>
      </c>
      <c s="23" t="s">
        <v>132</v>
      </c>
      <c s="19" t="s">
        <v>37</v>
      </c>
      <c s="24" t="s">
        <v>133</v>
      </c>
      <c s="25" t="s">
        <v>117</v>
      </c>
      <c s="26">
        <v>68.7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134</v>
      </c>
    </row>
    <row r="52" spans="1:5" ht="25.5">
      <c r="A52" s="30" t="s">
        <v>42</v>
      </c>
      <c r="E52" s="31" t="s">
        <v>135</v>
      </c>
    </row>
    <row r="53" spans="1:5" ht="25.5">
      <c r="A53" t="s">
        <v>44</v>
      </c>
      <c r="E53" s="29" t="s">
        <v>136</v>
      </c>
    </row>
    <row r="54" spans="1:16" ht="12.75">
      <c r="A54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103</v>
      </c>
      <c s="26">
        <v>1711.45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140</v>
      </c>
    </row>
    <row r="56" spans="1:5" ht="76.5">
      <c r="A56" s="30" t="s">
        <v>42</v>
      </c>
      <c r="E56" s="31" t="s">
        <v>141</v>
      </c>
    </row>
    <row r="57" spans="1:5" ht="369.75">
      <c r="A57" t="s">
        <v>44</v>
      </c>
      <c r="E57" s="29" t="s">
        <v>142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103</v>
      </c>
      <c s="26">
        <v>191.6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51">
      <c r="A60" s="30" t="s">
        <v>42</v>
      </c>
      <c r="E60" s="31" t="s">
        <v>146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151</v>
      </c>
      <c s="26">
        <v>3169.34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152</v>
      </c>
    </row>
    <row r="65" spans="1:5" ht="25.5">
      <c r="A65" t="s">
        <v>44</v>
      </c>
      <c r="E65" s="29" t="s">
        <v>153</v>
      </c>
    </row>
    <row r="66" spans="1:18" ht="12.75" customHeight="1">
      <c r="A66" s="5" t="s">
        <v>33</v>
      </c>
      <c s="5"/>
      <c s="35" t="s">
        <v>13</v>
      </c>
      <c s="5"/>
      <c s="21" t="s">
        <v>154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151</v>
      </c>
      <c s="26">
        <v>1140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158</v>
      </c>
    </row>
    <row r="69" spans="1:5" ht="25.5">
      <c r="A69" s="30" t="s">
        <v>42</v>
      </c>
      <c r="E69" s="31" t="s">
        <v>159</v>
      </c>
    </row>
    <row r="70" spans="1:5" ht="51">
      <c r="A70" t="s">
        <v>44</v>
      </c>
      <c r="E70" s="29" t="s">
        <v>160</v>
      </c>
    </row>
    <row r="71" spans="1:16" ht="12.75">
      <c r="A71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103</v>
      </c>
      <c s="26">
        <v>1267.74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164</v>
      </c>
    </row>
    <row r="73" spans="1:5" ht="38.25">
      <c r="A73" s="30" t="s">
        <v>42</v>
      </c>
      <c r="E73" s="31" t="s">
        <v>165</v>
      </c>
    </row>
    <row r="74" spans="1:5" ht="38.25">
      <c r="A74" t="s">
        <v>44</v>
      </c>
      <c r="E74" s="29" t="s">
        <v>166</v>
      </c>
    </row>
    <row r="75" spans="1:16" ht="12.75">
      <c r="A7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151</v>
      </c>
      <c s="26">
        <v>3169.34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170</v>
      </c>
    </row>
    <row r="77" spans="1:5" ht="25.5">
      <c r="A77" s="30" t="s">
        <v>42</v>
      </c>
      <c r="E77" s="31" t="s">
        <v>171</v>
      </c>
    </row>
    <row r="78" spans="1:5" ht="102">
      <c r="A78" t="s">
        <v>44</v>
      </c>
      <c r="E78" s="29" t="s">
        <v>172</v>
      </c>
    </row>
    <row r="79" spans="1:18" ht="12.75" customHeight="1">
      <c r="A79" s="5" t="s">
        <v>33</v>
      </c>
      <c s="5"/>
      <c s="35" t="s">
        <v>23</v>
      </c>
      <c s="5"/>
      <c s="21" t="s">
        <v>173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103</v>
      </c>
      <c s="26">
        <v>1.6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177</v>
      </c>
    </row>
    <row r="82" spans="1:5" ht="12.75">
      <c r="A82" s="30" t="s">
        <v>42</v>
      </c>
      <c r="E82" s="31" t="s">
        <v>178</v>
      </c>
    </row>
    <row r="83" spans="1:5" ht="369.75">
      <c r="A83" t="s">
        <v>44</v>
      </c>
      <c r="E83" s="29" t="s">
        <v>179</v>
      </c>
    </row>
    <row r="84" spans="1:16" ht="12.75">
      <c r="A84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103</v>
      </c>
      <c s="26">
        <v>190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183</v>
      </c>
    </row>
    <row r="86" spans="1:5" ht="25.5">
      <c r="A86" s="30" t="s">
        <v>42</v>
      </c>
      <c r="E86" s="31" t="s">
        <v>184</v>
      </c>
    </row>
    <row r="87" spans="1:5" ht="38.25">
      <c r="A87" t="s">
        <v>44</v>
      </c>
      <c r="E87" s="29" t="s">
        <v>166</v>
      </c>
    </row>
    <row r="88" spans="1:18" ht="12.75" customHeight="1">
      <c r="A88" s="5" t="s">
        <v>33</v>
      </c>
      <c s="5"/>
      <c s="35" t="s">
        <v>25</v>
      </c>
      <c s="5"/>
      <c s="21" t="s">
        <v>87</v>
      </c>
      <c s="5"/>
      <c s="5"/>
      <c s="5"/>
      <c s="36">
        <f>0+Q88</f>
      </c>
      <c r="O88">
        <f>0+R88</f>
      </c>
      <c r="Q88">
        <f>0+I89+I93+I97+I101+I105+I109+I113+I117+I121+I125</f>
      </c>
      <c>
        <f>0+O89+O93+O97+O101+O105+O109+O113+O117+O121+O125</f>
      </c>
    </row>
    <row r="89" spans="1:16" ht="12.75">
      <c r="A89" s="19" t="s">
        <v>35</v>
      </c>
      <c s="23" t="s">
        <v>185</v>
      </c>
      <c s="23" t="s">
        <v>186</v>
      </c>
      <c s="19" t="s">
        <v>52</v>
      </c>
      <c s="24" t="s">
        <v>187</v>
      </c>
      <c s="25" t="s">
        <v>103</v>
      </c>
      <c s="26">
        <v>633.87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188</v>
      </c>
    </row>
    <row r="91" spans="1:5" ht="25.5">
      <c r="A91" s="30" t="s">
        <v>42</v>
      </c>
      <c r="E91" s="31" t="s">
        <v>189</v>
      </c>
    </row>
    <row r="92" spans="1:5" ht="51">
      <c r="A92" t="s">
        <v>44</v>
      </c>
      <c r="E92" s="29" t="s">
        <v>190</v>
      </c>
    </row>
    <row r="93" spans="1:16" ht="12.75">
      <c r="A93" s="19" t="s">
        <v>35</v>
      </c>
      <c s="23" t="s">
        <v>191</v>
      </c>
      <c s="23" t="s">
        <v>186</v>
      </c>
      <c s="19" t="s">
        <v>55</v>
      </c>
      <c s="24" t="s">
        <v>187</v>
      </c>
      <c s="25" t="s">
        <v>103</v>
      </c>
      <c s="26">
        <v>2060.08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192</v>
      </c>
    </row>
    <row r="95" spans="1:5" ht="51">
      <c r="A95" s="30" t="s">
        <v>42</v>
      </c>
      <c r="E95" s="31" t="s">
        <v>193</v>
      </c>
    </row>
    <row r="96" spans="1:5" ht="51">
      <c r="A96" t="s">
        <v>44</v>
      </c>
      <c r="E96" s="29" t="s">
        <v>190</v>
      </c>
    </row>
    <row r="97" spans="1:16" ht="12.75">
      <c r="A97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151</v>
      </c>
      <c s="26">
        <v>3336.53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197</v>
      </c>
    </row>
    <row r="99" spans="1:5" ht="89.25">
      <c r="A99" s="30" t="s">
        <v>42</v>
      </c>
      <c r="E99" s="31" t="s">
        <v>198</v>
      </c>
    </row>
    <row r="100" spans="1:5" ht="51">
      <c r="A100" t="s">
        <v>44</v>
      </c>
      <c r="E100" s="29" t="s">
        <v>199</v>
      </c>
    </row>
    <row r="101" spans="1:16" ht="12.75">
      <c r="A101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151</v>
      </c>
      <c s="26">
        <v>3319.35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203</v>
      </c>
    </row>
    <row r="103" spans="1:5" ht="76.5">
      <c r="A103" s="30" t="s">
        <v>42</v>
      </c>
      <c r="E103" s="31" t="s">
        <v>204</v>
      </c>
    </row>
    <row r="104" spans="1:5" ht="140.25">
      <c r="A104" t="s">
        <v>44</v>
      </c>
      <c r="E104" s="29" t="s">
        <v>205</v>
      </c>
    </row>
    <row r="105" spans="1:16" ht="12.75">
      <c r="A105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151</v>
      </c>
      <c s="26">
        <v>2979.18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209</v>
      </c>
    </row>
    <row r="107" spans="1:5" ht="63.75">
      <c r="A107" s="30" t="s">
        <v>42</v>
      </c>
      <c r="E107" s="31" t="s">
        <v>210</v>
      </c>
    </row>
    <row r="108" spans="1:5" ht="140.25">
      <c r="A108" t="s">
        <v>44</v>
      </c>
      <c r="E108" s="29" t="s">
        <v>205</v>
      </c>
    </row>
    <row r="109" spans="1:16" ht="12.75">
      <c r="A109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151</v>
      </c>
      <c s="26">
        <v>6.35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214</v>
      </c>
    </row>
    <row r="111" spans="1:5" ht="25.5">
      <c r="A111" s="30" t="s">
        <v>42</v>
      </c>
      <c r="E111" s="31" t="s">
        <v>215</v>
      </c>
    </row>
    <row r="112" spans="1:5" ht="153">
      <c r="A112" t="s">
        <v>44</v>
      </c>
      <c r="E112" s="29" t="s">
        <v>216</v>
      </c>
    </row>
    <row r="113" spans="1:16" ht="12.75">
      <c r="A113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151</v>
      </c>
      <c s="26">
        <v>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220</v>
      </c>
    </row>
    <row r="115" spans="1:5" ht="12.75">
      <c r="A115" s="30" t="s">
        <v>42</v>
      </c>
      <c r="E115" s="31" t="s">
        <v>221</v>
      </c>
    </row>
    <row r="116" spans="1:5" ht="89.25">
      <c r="A116" t="s">
        <v>44</v>
      </c>
      <c r="E116" s="29" t="s">
        <v>222</v>
      </c>
    </row>
    <row r="117" spans="1:16" ht="12.75">
      <c r="A117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151</v>
      </c>
      <c s="26">
        <v>91.5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226</v>
      </c>
    </row>
    <row r="119" spans="1:5" ht="12.75">
      <c r="A119" s="30" t="s">
        <v>42</v>
      </c>
      <c r="E119" s="31" t="s">
        <v>227</v>
      </c>
    </row>
    <row r="120" spans="1:5" ht="89.25">
      <c r="A120" t="s">
        <v>44</v>
      </c>
      <c r="E120" s="29" t="s">
        <v>222</v>
      </c>
    </row>
    <row r="121" spans="1:16" ht="12.75">
      <c r="A121" s="19" t="s">
        <v>35</v>
      </c>
      <c s="23" t="s">
        <v>228</v>
      </c>
      <c s="23" t="s">
        <v>229</v>
      </c>
      <c s="19" t="s">
        <v>52</v>
      </c>
      <c s="24" t="s">
        <v>230</v>
      </c>
      <c s="25" t="s">
        <v>151</v>
      </c>
      <c s="26">
        <v>91.8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231</v>
      </c>
    </row>
    <row r="123" spans="1:5" ht="12.75">
      <c r="A123" s="30" t="s">
        <v>42</v>
      </c>
      <c r="E123" s="31" t="s">
        <v>232</v>
      </c>
    </row>
    <row r="124" spans="1:5" ht="89.25">
      <c r="A124" t="s">
        <v>44</v>
      </c>
      <c r="E124" s="29" t="s">
        <v>222</v>
      </c>
    </row>
    <row r="125" spans="1:16" ht="12.75">
      <c r="A125" s="19" t="s">
        <v>35</v>
      </c>
      <c s="23" t="s">
        <v>233</v>
      </c>
      <c s="23" t="s">
        <v>229</v>
      </c>
      <c s="19" t="s">
        <v>55</v>
      </c>
      <c s="24" t="s">
        <v>230</v>
      </c>
      <c s="25" t="s">
        <v>151</v>
      </c>
      <c s="26">
        <v>20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234</v>
      </c>
    </row>
    <row r="127" spans="1:5" ht="12.75">
      <c r="A127" s="30" t="s">
        <v>42</v>
      </c>
      <c r="E127" s="31" t="s">
        <v>235</v>
      </c>
    </row>
    <row r="128" spans="1:5" ht="89.25">
      <c r="A128" t="s">
        <v>44</v>
      </c>
      <c r="E128" s="29" t="s">
        <v>222</v>
      </c>
    </row>
    <row r="129" spans="1:18" ht="12.75" customHeight="1">
      <c r="A129" s="5" t="s">
        <v>33</v>
      </c>
      <c s="5"/>
      <c s="35" t="s">
        <v>67</v>
      </c>
      <c s="5"/>
      <c s="21" t="s">
        <v>236</v>
      </c>
      <c s="5"/>
      <c s="5"/>
      <c s="5"/>
      <c s="36">
        <f>0+Q129</f>
      </c>
      <c r="O129">
        <f>0+R129</f>
      </c>
      <c r="Q129">
        <f>0+I130+I134+I138+I142</f>
      </c>
      <c>
        <f>0+O130+O134+O138+O142</f>
      </c>
    </row>
    <row r="130" spans="1:16" ht="12.75">
      <c r="A130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117</v>
      </c>
      <c s="26">
        <v>760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240</v>
      </c>
    </row>
    <row r="132" spans="1:5" ht="25.5">
      <c r="A132" s="30" t="s">
        <v>42</v>
      </c>
      <c r="E132" s="31" t="s">
        <v>241</v>
      </c>
    </row>
    <row r="133" spans="1:5" ht="242.25">
      <c r="A133" t="s">
        <v>44</v>
      </c>
      <c r="E133" s="29" t="s">
        <v>242</v>
      </c>
    </row>
    <row r="134" spans="1:16" ht="12.75">
      <c r="A134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77</v>
      </c>
      <c s="26">
        <v>12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246</v>
      </c>
    </row>
    <row r="137" spans="1:5" ht="25.5">
      <c r="A137" t="s">
        <v>44</v>
      </c>
      <c r="E137" s="29" t="s">
        <v>247</v>
      </c>
    </row>
    <row r="138" spans="1:16" ht="12.75">
      <c r="A138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77</v>
      </c>
      <c s="26">
        <v>14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251</v>
      </c>
    </row>
    <row r="141" spans="1:5" ht="25.5">
      <c r="A141" t="s">
        <v>44</v>
      </c>
      <c r="E141" s="29" t="s">
        <v>247</v>
      </c>
    </row>
    <row r="142" spans="1:16" ht="12.75">
      <c r="A142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77</v>
      </c>
      <c s="26">
        <v>30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255</v>
      </c>
    </row>
    <row r="145" spans="1:5" ht="25.5">
      <c r="A145" t="s">
        <v>44</v>
      </c>
      <c r="E145" s="29" t="s">
        <v>247</v>
      </c>
    </row>
    <row r="146" spans="1:18" ht="12.75" customHeight="1">
      <c r="A146" s="5" t="s">
        <v>33</v>
      </c>
      <c s="5"/>
      <c s="35" t="s">
        <v>30</v>
      </c>
      <c s="5"/>
      <c s="21" t="s">
        <v>256</v>
      </c>
      <c s="5"/>
      <c s="5"/>
      <c s="5"/>
      <c s="36">
        <f>0+Q146</f>
      </c>
      <c r="O146">
        <f>0+R146</f>
      </c>
      <c r="Q146">
        <f>0+I147+I151+I155+I159+I163+I167+I171+I175+I179+I183+I187+I191+I195+I199+I203</f>
      </c>
      <c>
        <f>0+O147+O151+O155+O159+O163+O167+O171+O175+O179+O183+O187+O191+O195+O199+O203</f>
      </c>
    </row>
    <row r="147" spans="1:16" ht="12.75">
      <c r="A147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77</v>
      </c>
      <c s="26">
        <v>14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260</v>
      </c>
    </row>
    <row r="149" spans="1:5" ht="51">
      <c r="A149" s="30" t="s">
        <v>42</v>
      </c>
      <c r="E149" s="31" t="s">
        <v>261</v>
      </c>
    </row>
    <row r="150" spans="1:5" ht="25.5">
      <c r="A150" t="s">
        <v>44</v>
      </c>
      <c r="E150" s="29" t="s">
        <v>262</v>
      </c>
    </row>
    <row r="151" spans="1:16" ht="25.5">
      <c r="A151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77</v>
      </c>
      <c s="26">
        <v>14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266</v>
      </c>
    </row>
    <row r="153" spans="1:5" ht="89.25">
      <c r="A153" s="30" t="s">
        <v>42</v>
      </c>
      <c r="E153" s="31" t="s">
        <v>267</v>
      </c>
    </row>
    <row r="154" spans="1:5" ht="25.5">
      <c r="A154" t="s">
        <v>44</v>
      </c>
      <c r="E154" s="29" t="s">
        <v>268</v>
      </c>
    </row>
    <row r="155" spans="1:16" ht="12.75">
      <c r="A155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77</v>
      </c>
      <c s="26">
        <v>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272</v>
      </c>
    </row>
    <row r="157" spans="1:5" ht="12.75">
      <c r="A157" s="30" t="s">
        <v>42</v>
      </c>
      <c r="E157" s="31" t="s">
        <v>273</v>
      </c>
    </row>
    <row r="158" spans="1:5" ht="25.5">
      <c r="A158" t="s">
        <v>44</v>
      </c>
      <c r="E158" s="29" t="s">
        <v>268</v>
      </c>
    </row>
    <row r="159" spans="1:16" ht="25.5">
      <c r="A159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77</v>
      </c>
      <c s="26">
        <v>9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277</v>
      </c>
    </row>
    <row r="161" spans="1:5" ht="12.75">
      <c r="A161" s="30" t="s">
        <v>42</v>
      </c>
      <c r="E161" s="31" t="s">
        <v>278</v>
      </c>
    </row>
    <row r="162" spans="1:5" ht="25.5">
      <c r="A162" t="s">
        <v>44</v>
      </c>
      <c r="E162" s="29" t="s">
        <v>279</v>
      </c>
    </row>
    <row r="163" spans="1:16" ht="12.75">
      <c r="A163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77</v>
      </c>
      <c s="26">
        <v>14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260</v>
      </c>
    </row>
    <row r="165" spans="1:5" ht="12.75">
      <c r="A165" s="30" t="s">
        <v>42</v>
      </c>
      <c r="E165" s="31" t="s">
        <v>283</v>
      </c>
    </row>
    <row r="166" spans="1:5" ht="25.5">
      <c r="A166" t="s">
        <v>44</v>
      </c>
      <c r="E166" s="29" t="s">
        <v>262</v>
      </c>
    </row>
    <row r="167" spans="1:16" ht="25.5">
      <c r="A16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151</v>
      </c>
      <c s="26">
        <v>129.67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114.75">
      <c r="A169" s="30" t="s">
        <v>42</v>
      </c>
      <c r="E169" s="31" t="s">
        <v>287</v>
      </c>
    </row>
    <row r="170" spans="1:5" ht="38.25">
      <c r="A170" t="s">
        <v>44</v>
      </c>
      <c r="E170" s="29" t="s">
        <v>288</v>
      </c>
    </row>
    <row r="171" spans="1:16" ht="25.5">
      <c r="A171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151</v>
      </c>
      <c s="26">
        <v>129.67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127.5">
      <c r="A173" s="30" t="s">
        <v>42</v>
      </c>
      <c r="E173" s="31" t="s">
        <v>292</v>
      </c>
    </row>
    <row r="174" spans="1:5" ht="38.25">
      <c r="A174" t="s">
        <v>44</v>
      </c>
      <c r="E174" s="29" t="s">
        <v>288</v>
      </c>
    </row>
    <row r="175" spans="1:16" ht="12.75">
      <c r="A175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117</v>
      </c>
      <c s="26">
        <v>78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296</v>
      </c>
    </row>
    <row r="177" spans="1:5" ht="25.5">
      <c r="A177" s="30" t="s">
        <v>42</v>
      </c>
      <c r="E177" s="31" t="s">
        <v>297</v>
      </c>
    </row>
    <row r="178" spans="1:5" ht="51">
      <c r="A178" t="s">
        <v>44</v>
      </c>
      <c r="E178" s="29" t="s">
        <v>298</v>
      </c>
    </row>
    <row r="179" spans="1:16" ht="12.75">
      <c r="A179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117</v>
      </c>
      <c s="26">
        <v>563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302</v>
      </c>
    </row>
    <row r="181" spans="1:5" ht="51">
      <c r="A181" s="30" t="s">
        <v>42</v>
      </c>
      <c r="E181" s="31" t="s">
        <v>119</v>
      </c>
    </row>
    <row r="182" spans="1:5" ht="51">
      <c r="A182" t="s">
        <v>44</v>
      </c>
      <c r="E182" s="29" t="s">
        <v>298</v>
      </c>
    </row>
    <row r="183" spans="1:16" ht="12.75">
      <c r="A18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117</v>
      </c>
      <c s="26">
        <v>3.35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306</v>
      </c>
    </row>
    <row r="185" spans="1:5" ht="25.5">
      <c r="A185" s="30" t="s">
        <v>42</v>
      </c>
      <c r="E185" s="31" t="s">
        <v>123</v>
      </c>
    </row>
    <row r="186" spans="1:5" ht="51">
      <c r="A186" t="s">
        <v>44</v>
      </c>
      <c r="E186" s="29" t="s">
        <v>307</v>
      </c>
    </row>
    <row r="187" spans="1:16" ht="12.75">
      <c r="A18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117</v>
      </c>
      <c s="26">
        <v>15.2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311</v>
      </c>
    </row>
    <row r="189" spans="1:5" ht="25.5">
      <c r="A189" s="30" t="s">
        <v>42</v>
      </c>
      <c r="E189" s="31" t="s">
        <v>127</v>
      </c>
    </row>
    <row r="190" spans="1:5" ht="51">
      <c r="A190" t="s">
        <v>44</v>
      </c>
      <c r="E190" s="29" t="s">
        <v>312</v>
      </c>
    </row>
    <row r="191" spans="1:16" ht="12.75">
      <c r="A191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117</v>
      </c>
      <c s="26">
        <v>122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316</v>
      </c>
    </row>
    <row r="193" spans="1:5" ht="12.75">
      <c r="A193" s="30" t="s">
        <v>42</v>
      </c>
      <c r="E193" s="31" t="s">
        <v>317</v>
      </c>
    </row>
    <row r="194" spans="1:5" ht="51">
      <c r="A194" t="s">
        <v>44</v>
      </c>
      <c r="E194" s="29" t="s">
        <v>318</v>
      </c>
    </row>
    <row r="195" spans="1:16" ht="12.75">
      <c r="A19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117</v>
      </c>
      <c s="26">
        <v>33.5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322</v>
      </c>
    </row>
    <row r="197" spans="1:5" ht="25.5">
      <c r="A197" s="30" t="s">
        <v>42</v>
      </c>
      <c r="E197" s="31" t="s">
        <v>323</v>
      </c>
    </row>
    <row r="198" spans="1:5" ht="38.25">
      <c r="A198" t="s">
        <v>44</v>
      </c>
      <c r="E198" s="29" t="s">
        <v>324</v>
      </c>
    </row>
    <row r="199" spans="1:16" ht="12.75">
      <c r="A19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117</v>
      </c>
      <c s="26">
        <v>152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328</v>
      </c>
    </row>
    <row r="201" spans="1:5" ht="25.5">
      <c r="A201" s="30" t="s">
        <v>42</v>
      </c>
      <c r="E201" s="31" t="s">
        <v>329</v>
      </c>
    </row>
    <row r="202" spans="1:5" ht="38.25">
      <c r="A202" t="s">
        <v>44</v>
      </c>
      <c r="E202" s="29" t="s">
        <v>324</v>
      </c>
    </row>
    <row r="203" spans="1:16" ht="12.75">
      <c r="A203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117</v>
      </c>
      <c s="26">
        <v>68.7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333</v>
      </c>
    </row>
    <row r="205" spans="1:5" ht="25.5">
      <c r="A205" s="30" t="s">
        <v>42</v>
      </c>
      <c r="E205" s="31" t="s">
        <v>135</v>
      </c>
    </row>
    <row r="206" spans="1:5" ht="38.25">
      <c r="A206" t="s">
        <v>44</v>
      </c>
      <c r="E206" s="29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335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335</v>
      </c>
      <c s="5"/>
      <c s="14" t="s">
        <v>336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337</v>
      </c>
      <c s="19" t="s">
        <v>37</v>
      </c>
      <c s="24" t="s">
        <v>338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339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85</v>
      </c>
    </row>
    <row r="13" spans="1:18" ht="12.75" customHeight="1">
      <c r="A13" s="5" t="s">
        <v>33</v>
      </c>
      <c s="5"/>
      <c s="35" t="s">
        <v>30</v>
      </c>
      <c s="5"/>
      <c s="21" t="s">
        <v>256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19" t="s">
        <v>35</v>
      </c>
      <c s="23" t="s">
        <v>13</v>
      </c>
      <c s="23" t="s">
        <v>340</v>
      </c>
      <c s="19" t="s">
        <v>37</v>
      </c>
      <c s="24" t="s">
        <v>341</v>
      </c>
      <c s="25" t="s">
        <v>77</v>
      </c>
      <c s="26">
        <v>39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342</v>
      </c>
    </row>
    <row r="16" spans="1:5" ht="76.5">
      <c r="A16" s="30" t="s">
        <v>42</v>
      </c>
      <c r="E16" s="31" t="s">
        <v>343</v>
      </c>
    </row>
    <row r="17" spans="1:5" ht="63.75">
      <c r="A17" t="s">
        <v>44</v>
      </c>
      <c r="E17" s="29" t="s">
        <v>344</v>
      </c>
    </row>
    <row r="18" spans="1:16" ht="12.75">
      <c r="A18" s="19" t="s">
        <v>35</v>
      </c>
      <c s="23" t="s">
        <v>12</v>
      </c>
      <c s="23" t="s">
        <v>258</v>
      </c>
      <c s="19" t="s">
        <v>37</v>
      </c>
      <c s="24" t="s">
        <v>259</v>
      </c>
      <c s="25" t="s">
        <v>77</v>
      </c>
      <c s="26">
        <v>39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345</v>
      </c>
    </row>
    <row r="20" spans="1:5" ht="12.75">
      <c r="A20" s="30" t="s">
        <v>42</v>
      </c>
      <c r="E20" s="31" t="s">
        <v>346</v>
      </c>
    </row>
    <row r="21" spans="1:5" ht="25.5">
      <c r="A21" t="s">
        <v>44</v>
      </c>
      <c r="E21" s="29" t="s">
        <v>262</v>
      </c>
    </row>
    <row r="22" spans="1:16" ht="12.75">
      <c r="A22" s="19" t="s">
        <v>35</v>
      </c>
      <c s="23" t="s">
        <v>23</v>
      </c>
      <c s="23" t="s">
        <v>347</v>
      </c>
      <c s="19" t="s">
        <v>52</v>
      </c>
      <c s="24" t="s">
        <v>348</v>
      </c>
      <c s="25" t="s">
        <v>349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350</v>
      </c>
    </row>
    <row r="24" spans="1:5" ht="12.75">
      <c r="A24" s="30" t="s">
        <v>42</v>
      </c>
      <c r="E24" s="31" t="s">
        <v>351</v>
      </c>
    </row>
    <row r="25" spans="1:5" ht="25.5">
      <c r="A25" t="s">
        <v>44</v>
      </c>
      <c r="E25" s="29" t="s">
        <v>352</v>
      </c>
    </row>
    <row r="26" spans="1:16" ht="25.5">
      <c r="A26" s="19" t="s">
        <v>35</v>
      </c>
      <c s="23" t="s">
        <v>25</v>
      </c>
      <c s="23" t="s">
        <v>353</v>
      </c>
      <c s="19" t="s">
        <v>37</v>
      </c>
      <c s="24" t="s">
        <v>354</v>
      </c>
      <c s="25" t="s">
        <v>77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342</v>
      </c>
    </row>
    <row r="28" spans="1:5" ht="12.75">
      <c r="A28" s="30" t="s">
        <v>42</v>
      </c>
      <c r="E28" s="31" t="s">
        <v>355</v>
      </c>
    </row>
    <row r="29" spans="1:5" ht="63.75">
      <c r="A29" t="s">
        <v>44</v>
      </c>
      <c r="E29" s="29" t="s">
        <v>344</v>
      </c>
    </row>
    <row r="30" spans="1:16" ht="12.75">
      <c r="A30" s="19" t="s">
        <v>35</v>
      </c>
      <c s="23" t="s">
        <v>27</v>
      </c>
      <c s="23" t="s">
        <v>356</v>
      </c>
      <c s="19" t="s">
        <v>37</v>
      </c>
      <c s="24" t="s">
        <v>357</v>
      </c>
      <c s="25" t="s">
        <v>77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345</v>
      </c>
    </row>
    <row r="32" spans="1:5" ht="12.75">
      <c r="A32" s="30" t="s">
        <v>42</v>
      </c>
      <c r="E32" s="31" t="s">
        <v>358</v>
      </c>
    </row>
    <row r="33" spans="1:5" ht="25.5">
      <c r="A33" t="s">
        <v>44</v>
      </c>
      <c r="E33" s="29" t="s">
        <v>262</v>
      </c>
    </row>
    <row r="34" spans="1:16" ht="12.75">
      <c r="A34" s="19" t="s">
        <v>35</v>
      </c>
      <c s="23" t="s">
        <v>63</v>
      </c>
      <c s="23" t="s">
        <v>359</v>
      </c>
      <c s="19" t="s">
        <v>52</v>
      </c>
      <c s="24" t="s">
        <v>360</v>
      </c>
      <c s="25" t="s">
        <v>349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361</v>
      </c>
    </row>
    <row r="36" spans="1:5" ht="12.75">
      <c r="A36" s="30" t="s">
        <v>42</v>
      </c>
      <c r="E36" s="31" t="s">
        <v>362</v>
      </c>
    </row>
    <row r="37" spans="1:5" ht="25.5">
      <c r="A37" t="s">
        <v>44</v>
      </c>
      <c r="E37" s="29" t="s">
        <v>352</v>
      </c>
    </row>
    <row r="38" spans="1:16" ht="12.75">
      <c r="A38" s="19" t="s">
        <v>35</v>
      </c>
      <c s="23" t="s">
        <v>67</v>
      </c>
      <c s="23" t="s">
        <v>363</v>
      </c>
      <c s="19" t="s">
        <v>37</v>
      </c>
      <c s="24" t="s">
        <v>364</v>
      </c>
      <c s="25" t="s">
        <v>77</v>
      </c>
      <c s="26">
        <v>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365</v>
      </c>
    </row>
    <row r="40" spans="1:5" ht="12.75">
      <c r="A40" s="30" t="s">
        <v>42</v>
      </c>
      <c r="E40" s="31" t="s">
        <v>366</v>
      </c>
    </row>
    <row r="41" spans="1:5" ht="76.5">
      <c r="A41" t="s">
        <v>44</v>
      </c>
      <c r="E41" s="29" t="s">
        <v>367</v>
      </c>
    </row>
    <row r="42" spans="1:16" ht="12.75">
      <c r="A42" s="19" t="s">
        <v>35</v>
      </c>
      <c s="23" t="s">
        <v>30</v>
      </c>
      <c s="23" t="s">
        <v>368</v>
      </c>
      <c s="19" t="s">
        <v>37</v>
      </c>
      <c s="24" t="s">
        <v>369</v>
      </c>
      <c s="25" t="s">
        <v>77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370</v>
      </c>
    </row>
    <row r="44" spans="1:5" ht="12.75">
      <c r="A44" s="30" t="s">
        <v>42</v>
      </c>
      <c r="E44" s="31" t="s">
        <v>371</v>
      </c>
    </row>
    <row r="45" spans="1:5" ht="25.5">
      <c r="A45" t="s">
        <v>44</v>
      </c>
      <c r="E45" s="29" t="s">
        <v>372</v>
      </c>
    </row>
    <row r="46" spans="1:16" ht="12.75">
      <c r="A46" s="19" t="s">
        <v>35</v>
      </c>
      <c s="23" t="s">
        <v>32</v>
      </c>
      <c s="23" t="s">
        <v>373</v>
      </c>
      <c s="19" t="s">
        <v>52</v>
      </c>
      <c s="24" t="s">
        <v>374</v>
      </c>
      <c s="25" t="s">
        <v>349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375</v>
      </c>
    </row>
    <row r="48" spans="1:5" ht="12.75">
      <c r="A48" s="30" t="s">
        <v>42</v>
      </c>
      <c r="E48" s="31" t="s">
        <v>376</v>
      </c>
    </row>
    <row r="49" spans="1:5" ht="25.5">
      <c r="A49" t="s">
        <v>44</v>
      </c>
      <c r="E49" s="29" t="s">
        <v>377</v>
      </c>
    </row>
    <row r="50" spans="1:16" ht="12.75">
      <c r="A50" s="19" t="s">
        <v>35</v>
      </c>
      <c s="23" t="s">
        <v>81</v>
      </c>
      <c s="23" t="s">
        <v>378</v>
      </c>
      <c s="19" t="s">
        <v>37</v>
      </c>
      <c s="24" t="s">
        <v>379</v>
      </c>
      <c s="25" t="s">
        <v>77</v>
      </c>
      <c s="26">
        <v>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365</v>
      </c>
    </row>
    <row r="52" spans="1:5" ht="12.75">
      <c r="A52" s="30" t="s">
        <v>42</v>
      </c>
      <c r="E52" s="31" t="s">
        <v>366</v>
      </c>
    </row>
    <row r="53" spans="1:5" ht="63.75">
      <c r="A53" t="s">
        <v>44</v>
      </c>
      <c r="E53" s="29" t="s">
        <v>380</v>
      </c>
    </row>
    <row r="54" spans="1:16" ht="12.75">
      <c r="A54" s="19" t="s">
        <v>35</v>
      </c>
      <c s="23" t="s">
        <v>137</v>
      </c>
      <c s="23" t="s">
        <v>381</v>
      </c>
      <c s="19" t="s">
        <v>37</v>
      </c>
      <c s="24" t="s">
        <v>382</v>
      </c>
      <c s="25" t="s">
        <v>77</v>
      </c>
      <c s="26">
        <v>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370</v>
      </c>
    </row>
    <row r="56" spans="1:5" ht="12.75">
      <c r="A56" s="30" t="s">
        <v>42</v>
      </c>
      <c r="E56" s="31" t="s">
        <v>383</v>
      </c>
    </row>
    <row r="57" spans="1:5" ht="25.5">
      <c r="A57" t="s">
        <v>44</v>
      </c>
      <c r="E57" s="29" t="s">
        <v>372</v>
      </c>
    </row>
    <row r="58" spans="1:16" ht="12.75">
      <c r="A58" s="19" t="s">
        <v>35</v>
      </c>
      <c s="23" t="s">
        <v>143</v>
      </c>
      <c s="23" t="s">
        <v>384</v>
      </c>
      <c s="19" t="s">
        <v>52</v>
      </c>
      <c s="24" t="s">
        <v>385</v>
      </c>
      <c s="25" t="s">
        <v>349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375</v>
      </c>
    </row>
    <row r="60" spans="1:5" ht="12.75">
      <c r="A60" s="30" t="s">
        <v>42</v>
      </c>
      <c r="E60" s="31" t="s">
        <v>386</v>
      </c>
    </row>
    <row r="61" spans="1:5" ht="25.5">
      <c r="A61" t="s">
        <v>44</v>
      </c>
      <c r="E61" s="29" t="s">
        <v>377</v>
      </c>
    </row>
    <row r="62" spans="1:16" ht="12.75">
      <c r="A62" s="19" t="s">
        <v>35</v>
      </c>
      <c s="23" t="s">
        <v>148</v>
      </c>
      <c s="23" t="s">
        <v>387</v>
      </c>
      <c s="19" t="s">
        <v>37</v>
      </c>
      <c s="24" t="s">
        <v>388</v>
      </c>
      <c s="25" t="s">
        <v>77</v>
      </c>
      <c s="26">
        <v>30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365</v>
      </c>
    </row>
    <row r="64" spans="1:5" ht="12.75">
      <c r="A64" s="30" t="s">
        <v>42</v>
      </c>
      <c r="E64" s="31" t="s">
        <v>389</v>
      </c>
    </row>
    <row r="65" spans="1:5" ht="63.75">
      <c r="A65" t="s">
        <v>44</v>
      </c>
      <c r="E65" s="29" t="s">
        <v>380</v>
      </c>
    </row>
    <row r="66" spans="1:16" ht="12.75">
      <c r="A66" s="19" t="s">
        <v>35</v>
      </c>
      <c s="23" t="s">
        <v>155</v>
      </c>
      <c s="23" t="s">
        <v>390</v>
      </c>
      <c s="19" t="s">
        <v>37</v>
      </c>
      <c s="24" t="s">
        <v>391</v>
      </c>
      <c s="25" t="s">
        <v>77</v>
      </c>
      <c s="26">
        <v>30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370</v>
      </c>
    </row>
    <row r="68" spans="1:5" ht="12.75">
      <c r="A68" s="30" t="s">
        <v>42</v>
      </c>
      <c r="E68" s="31" t="s">
        <v>392</v>
      </c>
    </row>
    <row r="69" spans="1:5" ht="25.5">
      <c r="A69" t="s">
        <v>44</v>
      </c>
      <c r="E69" s="29" t="s">
        <v>372</v>
      </c>
    </row>
    <row r="70" spans="1:16" ht="12.75">
      <c r="A70" s="19" t="s">
        <v>35</v>
      </c>
      <c s="23" t="s">
        <v>161</v>
      </c>
      <c s="23" t="s">
        <v>393</v>
      </c>
      <c s="19" t="s">
        <v>37</v>
      </c>
      <c s="24" t="s">
        <v>394</v>
      </c>
      <c s="25" t="s">
        <v>349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375</v>
      </c>
    </row>
    <row r="72" spans="1:5" ht="12.75">
      <c r="A72" s="30" t="s">
        <v>42</v>
      </c>
      <c r="E72" s="31" t="s">
        <v>395</v>
      </c>
    </row>
    <row r="73" spans="1:5" ht="25.5">
      <c r="A73" t="s">
        <v>44</v>
      </c>
      <c r="E73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0+O8+O25+O94+O107+O124+O149+O246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396</v>
      </c>
      <c s="32">
        <f>0+I8+I25+I94+I107+I124+I149+I246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396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2721.88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25.5">
      <c r="A11" s="30" t="s">
        <v>42</v>
      </c>
      <c r="E11" s="31" t="s">
        <v>398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202.04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51">
      <c r="A15" s="30" t="s">
        <v>42</v>
      </c>
      <c r="E15" s="31" t="s">
        <v>400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95.28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98</v>
      </c>
    </row>
    <row r="19" spans="1:5" ht="12.75">
      <c r="A19" s="30" t="s">
        <v>42</v>
      </c>
      <c r="E19" s="31" t="s">
        <v>401</v>
      </c>
    </row>
    <row r="20" spans="1:5" ht="25.5">
      <c r="A20" t="s">
        <v>44</v>
      </c>
      <c r="E20" s="29" t="s">
        <v>93</v>
      </c>
    </row>
    <row r="21" spans="1:16" ht="12.75">
      <c r="A21" s="19" t="s">
        <v>35</v>
      </c>
      <c s="23" t="s">
        <v>23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402</v>
      </c>
    </row>
    <row r="23" spans="1:5" ht="25.5">
      <c r="A23" s="30" t="s">
        <v>42</v>
      </c>
      <c r="E23" s="31" t="s">
        <v>403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100</v>
      </c>
      <c s="5"/>
      <c s="5"/>
      <c s="5"/>
      <c s="36">
        <f>0+Q25</f>
      </c>
      <c r="O25">
        <f>0+R25</f>
      </c>
      <c r="Q25">
        <f>0+I26+I30+I34+I38+I42+I46+I50+I54+I58+I62+I66+I70+I74+I78+I82+I86+I90</f>
      </c>
      <c>
        <f>0+O26+O30+O34+O38+O42+O46+O50+O54+O58+O62+O66+O70+O74+O78+O82+O86+O90</f>
      </c>
    </row>
    <row r="26" spans="1:16" ht="12.75">
      <c r="A26" s="19" t="s">
        <v>35</v>
      </c>
      <c s="23" t="s">
        <v>25</v>
      </c>
      <c s="23" t="s">
        <v>404</v>
      </c>
      <c s="19" t="s">
        <v>37</v>
      </c>
      <c s="24" t="s">
        <v>405</v>
      </c>
      <c s="25" t="s">
        <v>103</v>
      </c>
      <c s="26">
        <v>0.2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406</v>
      </c>
    </row>
    <row r="28" spans="1:5" ht="12.75">
      <c r="A28" s="30" t="s">
        <v>42</v>
      </c>
      <c r="E28" s="31" t="s">
        <v>407</v>
      </c>
    </row>
    <row r="29" spans="1:5" ht="63.75">
      <c r="A29" t="s">
        <v>44</v>
      </c>
      <c r="E29" s="29" t="s">
        <v>106</v>
      </c>
    </row>
    <row r="30" spans="1:16" ht="25.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103</v>
      </c>
      <c s="26">
        <v>87.64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140</v>
      </c>
    </row>
    <row r="32" spans="1:5" ht="38.25">
      <c r="A32" s="30" t="s">
        <v>42</v>
      </c>
      <c r="E32" s="31" t="s">
        <v>408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103</v>
      </c>
      <c s="26">
        <v>38.11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113</v>
      </c>
    </row>
    <row r="36" spans="1:5" ht="38.25">
      <c r="A36" s="30" t="s">
        <v>42</v>
      </c>
      <c r="E36" s="31" t="s">
        <v>409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128</v>
      </c>
      <c s="19" t="s">
        <v>37</v>
      </c>
      <c s="24" t="s">
        <v>129</v>
      </c>
      <c s="25" t="s">
        <v>103</v>
      </c>
      <c s="26">
        <v>32.71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51">
      <c r="A40" s="30" t="s">
        <v>42</v>
      </c>
      <c r="E40" s="31" t="s">
        <v>410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132</v>
      </c>
      <c s="19" t="s">
        <v>37</v>
      </c>
      <c s="24" t="s">
        <v>133</v>
      </c>
      <c s="25" t="s">
        <v>117</v>
      </c>
      <c s="26">
        <v>43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134</v>
      </c>
    </row>
    <row r="44" spans="1:5" ht="12.75">
      <c r="A44" s="30" t="s">
        <v>42</v>
      </c>
      <c r="E44" s="31" t="s">
        <v>411</v>
      </c>
    </row>
    <row r="45" spans="1:5" ht="25.5">
      <c r="A45" t="s">
        <v>44</v>
      </c>
      <c r="E45" s="29" t="s">
        <v>136</v>
      </c>
    </row>
    <row r="46" spans="1:16" ht="12.75">
      <c r="A46" s="19" t="s">
        <v>35</v>
      </c>
      <c s="23" t="s">
        <v>32</v>
      </c>
      <c s="23" t="s">
        <v>412</v>
      </c>
      <c s="19" t="s">
        <v>37</v>
      </c>
      <c s="24" t="s">
        <v>413</v>
      </c>
      <c s="25" t="s">
        <v>117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414</v>
      </c>
    </row>
    <row r="48" spans="1:5" ht="12.75">
      <c r="A48" s="30" t="s">
        <v>42</v>
      </c>
      <c r="E48" s="31" t="s">
        <v>415</v>
      </c>
    </row>
    <row r="49" spans="1:5" ht="25.5">
      <c r="A49" t="s">
        <v>44</v>
      </c>
      <c r="E49" s="29" t="s">
        <v>136</v>
      </c>
    </row>
    <row r="50" spans="1:16" ht="12.75">
      <c r="A50" s="19" t="s">
        <v>35</v>
      </c>
      <c s="23" t="s">
        <v>81</v>
      </c>
      <c s="23" t="s">
        <v>138</v>
      </c>
      <c s="19" t="s">
        <v>37</v>
      </c>
      <c s="24" t="s">
        <v>139</v>
      </c>
      <c s="25" t="s">
        <v>103</v>
      </c>
      <c s="26">
        <v>186.63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140</v>
      </c>
    </row>
    <row r="52" spans="1:5" ht="63.75">
      <c r="A52" s="30" t="s">
        <v>42</v>
      </c>
      <c r="E52" s="31" t="s">
        <v>416</v>
      </c>
    </row>
    <row r="53" spans="1:5" ht="369.75">
      <c r="A53" t="s">
        <v>44</v>
      </c>
      <c r="E53" s="29" t="s">
        <v>142</v>
      </c>
    </row>
    <row r="54" spans="1:16" ht="12.75">
      <c r="A54" s="19" t="s">
        <v>35</v>
      </c>
      <c s="23" t="s">
        <v>137</v>
      </c>
      <c s="23" t="s">
        <v>417</v>
      </c>
      <c s="19" t="s">
        <v>37</v>
      </c>
      <c s="24" t="s">
        <v>418</v>
      </c>
      <c s="25" t="s">
        <v>103</v>
      </c>
      <c s="26">
        <v>76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419</v>
      </c>
    </row>
    <row r="56" spans="1:5" ht="12.75">
      <c r="A56" s="30" t="s">
        <v>42</v>
      </c>
      <c r="E56" s="31" t="s">
        <v>420</v>
      </c>
    </row>
    <row r="57" spans="1:5" ht="318.75">
      <c r="A57" t="s">
        <v>44</v>
      </c>
      <c r="E57" s="29" t="s">
        <v>147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103</v>
      </c>
      <c s="26">
        <v>891.29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419</v>
      </c>
    </row>
    <row r="60" spans="1:5" ht="89.25">
      <c r="A60" s="30" t="s">
        <v>42</v>
      </c>
      <c r="E60" s="31" t="s">
        <v>421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148</v>
      </c>
      <c s="23" t="s">
        <v>422</v>
      </c>
      <c s="19" t="s">
        <v>37</v>
      </c>
      <c s="24" t="s">
        <v>423</v>
      </c>
      <c s="25" t="s">
        <v>103</v>
      </c>
      <c s="26">
        <v>207.02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419</v>
      </c>
    </row>
    <row r="64" spans="1:5" ht="51">
      <c r="A64" s="30" t="s">
        <v>42</v>
      </c>
      <c r="E64" s="31" t="s">
        <v>424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155</v>
      </c>
      <c s="23" t="s">
        <v>425</v>
      </c>
      <c s="19" t="s">
        <v>37</v>
      </c>
      <c s="24" t="s">
        <v>426</v>
      </c>
      <c s="25" t="s">
        <v>103</v>
      </c>
      <c s="26">
        <v>335.27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427</v>
      </c>
    </row>
    <row r="68" spans="1:5" ht="140.25">
      <c r="A68" s="30" t="s">
        <v>42</v>
      </c>
      <c r="E68" s="31" t="s">
        <v>428</v>
      </c>
    </row>
    <row r="69" spans="1:5" ht="229.5">
      <c r="A69" t="s">
        <v>44</v>
      </c>
      <c r="E69" s="29" t="s">
        <v>429</v>
      </c>
    </row>
    <row r="70" spans="1:16" ht="12.75">
      <c r="A70" s="19" t="s">
        <v>35</v>
      </c>
      <c s="23" t="s">
        <v>161</v>
      </c>
      <c s="23" t="s">
        <v>430</v>
      </c>
      <c s="19" t="s">
        <v>52</v>
      </c>
      <c s="24" t="s">
        <v>431</v>
      </c>
      <c s="25" t="s">
        <v>103</v>
      </c>
      <c s="26">
        <v>365.98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432</v>
      </c>
    </row>
    <row r="72" spans="1:5" ht="127.5">
      <c r="A72" s="30" t="s">
        <v>42</v>
      </c>
      <c r="E72" s="31" t="s">
        <v>433</v>
      </c>
    </row>
    <row r="73" spans="1:5" ht="293.25">
      <c r="A73" t="s">
        <v>44</v>
      </c>
      <c r="E73" s="29" t="s">
        <v>434</v>
      </c>
    </row>
    <row r="74" spans="1:16" ht="12.75">
      <c r="A74" s="19" t="s">
        <v>35</v>
      </c>
      <c s="23" t="s">
        <v>167</v>
      </c>
      <c s="23" t="s">
        <v>430</v>
      </c>
      <c s="19" t="s">
        <v>55</v>
      </c>
      <c s="24" t="s">
        <v>431</v>
      </c>
      <c s="25" t="s">
        <v>103</v>
      </c>
      <c s="26">
        <v>181.21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435</v>
      </c>
    </row>
    <row r="76" spans="1:5" ht="63.75">
      <c r="A76" s="30" t="s">
        <v>42</v>
      </c>
      <c r="E76" s="31" t="s">
        <v>436</v>
      </c>
    </row>
    <row r="77" spans="1:5" ht="293.25">
      <c r="A77" t="s">
        <v>44</v>
      </c>
      <c r="E77" s="29" t="s">
        <v>434</v>
      </c>
    </row>
    <row r="78" spans="1:16" ht="12.75">
      <c r="A78" s="19" t="s">
        <v>35</v>
      </c>
      <c s="23" t="s">
        <v>174</v>
      </c>
      <c s="23" t="s">
        <v>149</v>
      </c>
      <c s="19" t="s">
        <v>37</v>
      </c>
      <c s="24" t="s">
        <v>150</v>
      </c>
      <c s="25" t="s">
        <v>151</v>
      </c>
      <c s="26">
        <v>1362.16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7.5">
      <c r="A80" s="30" t="s">
        <v>42</v>
      </c>
      <c r="E80" s="31" t="s">
        <v>437</v>
      </c>
    </row>
    <row r="81" spans="1:5" ht="25.5">
      <c r="A81" t="s">
        <v>44</v>
      </c>
      <c r="E81" s="29" t="s">
        <v>153</v>
      </c>
    </row>
    <row r="82" spans="1:16" ht="12.75">
      <c r="A82" s="19" t="s">
        <v>35</v>
      </c>
      <c s="23" t="s">
        <v>180</v>
      </c>
      <c s="23" t="s">
        <v>438</v>
      </c>
      <c s="19" t="s">
        <v>52</v>
      </c>
      <c s="24" t="s">
        <v>439</v>
      </c>
      <c s="25" t="s">
        <v>151</v>
      </c>
      <c s="26">
        <v>5.25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440</v>
      </c>
    </row>
    <row r="84" spans="1:5" ht="12.75">
      <c r="A84" s="30" t="s">
        <v>42</v>
      </c>
      <c r="E84" s="31" t="s">
        <v>441</v>
      </c>
    </row>
    <row r="85" spans="1:5" ht="38.25">
      <c r="A85" t="s">
        <v>44</v>
      </c>
      <c r="E85" s="29" t="s">
        <v>442</v>
      </c>
    </row>
    <row r="86" spans="1:16" ht="12.75">
      <c r="A86" s="19" t="s">
        <v>35</v>
      </c>
      <c s="23" t="s">
        <v>185</v>
      </c>
      <c s="23" t="s">
        <v>443</v>
      </c>
      <c s="19" t="s">
        <v>37</v>
      </c>
      <c s="24" t="s">
        <v>444</v>
      </c>
      <c s="25" t="s">
        <v>151</v>
      </c>
      <c s="26">
        <v>5.25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441</v>
      </c>
    </row>
    <row r="89" spans="1:5" ht="25.5">
      <c r="A89" t="s">
        <v>44</v>
      </c>
      <c r="E89" s="29" t="s">
        <v>445</v>
      </c>
    </row>
    <row r="90" spans="1:16" ht="12.75">
      <c r="A90" s="19" t="s">
        <v>35</v>
      </c>
      <c s="23" t="s">
        <v>191</v>
      </c>
      <c s="23" t="s">
        <v>446</v>
      </c>
      <c s="19" t="s">
        <v>37</v>
      </c>
      <c s="24" t="s">
        <v>447</v>
      </c>
      <c s="25" t="s">
        <v>151</v>
      </c>
      <c s="26">
        <v>5.25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441</v>
      </c>
    </row>
    <row r="93" spans="1:5" ht="38.25">
      <c r="A93" t="s">
        <v>44</v>
      </c>
      <c r="E93" s="29" t="s">
        <v>448</v>
      </c>
    </row>
    <row r="94" spans="1:18" ht="12.75" customHeight="1">
      <c r="A94" s="5" t="s">
        <v>33</v>
      </c>
      <c s="5"/>
      <c s="35" t="s">
        <v>13</v>
      </c>
      <c s="5"/>
      <c s="21" t="s">
        <v>154</v>
      </c>
      <c s="5"/>
      <c s="5"/>
      <c s="5"/>
      <c s="36">
        <f>0+Q94</f>
      </c>
      <c r="O94">
        <f>0+R94</f>
      </c>
      <c r="Q94">
        <f>0+I95+I99+I103</f>
      </c>
      <c>
        <f>0+O95+O99+O103</f>
      </c>
    </row>
    <row r="95" spans="1:16" ht="12.75">
      <c r="A95" s="19" t="s">
        <v>35</v>
      </c>
      <c s="23" t="s">
        <v>194</v>
      </c>
      <c s="23" t="s">
        <v>156</v>
      </c>
      <c s="19" t="s">
        <v>37</v>
      </c>
      <c s="24" t="s">
        <v>157</v>
      </c>
      <c s="25" t="s">
        <v>151</v>
      </c>
      <c s="26">
        <v>135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158</v>
      </c>
    </row>
    <row r="97" spans="1:5" ht="25.5">
      <c r="A97" s="30" t="s">
        <v>42</v>
      </c>
      <c r="E97" s="31" t="s">
        <v>449</v>
      </c>
    </row>
    <row r="98" spans="1:5" ht="51">
      <c r="A98" t="s">
        <v>44</v>
      </c>
      <c r="E98" s="29" t="s">
        <v>160</v>
      </c>
    </row>
    <row r="99" spans="1:16" ht="12.75">
      <c r="A99" s="19" t="s">
        <v>35</v>
      </c>
      <c s="23" t="s">
        <v>200</v>
      </c>
      <c s="23" t="s">
        <v>162</v>
      </c>
      <c s="19" t="s">
        <v>37</v>
      </c>
      <c s="24" t="s">
        <v>163</v>
      </c>
      <c s="25" t="s">
        <v>103</v>
      </c>
      <c s="26">
        <v>138.24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164</v>
      </c>
    </row>
    <row r="101" spans="1:5" ht="25.5">
      <c r="A101" s="30" t="s">
        <v>42</v>
      </c>
      <c r="E101" s="31" t="s">
        <v>450</v>
      </c>
    </row>
    <row r="102" spans="1:5" ht="38.25">
      <c r="A102" t="s">
        <v>44</v>
      </c>
      <c r="E102" s="29" t="s">
        <v>166</v>
      </c>
    </row>
    <row r="103" spans="1:16" ht="12.75">
      <c r="A103" s="19" t="s">
        <v>35</v>
      </c>
      <c s="23" t="s">
        <v>206</v>
      </c>
      <c s="23" t="s">
        <v>168</v>
      </c>
      <c s="19" t="s">
        <v>37</v>
      </c>
      <c s="24" t="s">
        <v>169</v>
      </c>
      <c s="25" t="s">
        <v>151</v>
      </c>
      <c s="26">
        <v>345.61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51">
      <c r="A104" s="28" t="s">
        <v>40</v>
      </c>
      <c r="E104" s="29" t="s">
        <v>170</v>
      </c>
    </row>
    <row r="105" spans="1:5" ht="25.5">
      <c r="A105" s="30" t="s">
        <v>42</v>
      </c>
      <c r="E105" s="31" t="s">
        <v>451</v>
      </c>
    </row>
    <row r="106" spans="1:5" ht="102">
      <c r="A106" t="s">
        <v>44</v>
      </c>
      <c r="E106" s="29" t="s">
        <v>172</v>
      </c>
    </row>
    <row r="107" spans="1:18" ht="12.75" customHeight="1">
      <c r="A107" s="5" t="s">
        <v>33</v>
      </c>
      <c s="5"/>
      <c s="35" t="s">
        <v>23</v>
      </c>
      <c s="5"/>
      <c s="21" t="s">
        <v>173</v>
      </c>
      <c s="5"/>
      <c s="5"/>
      <c s="5"/>
      <c s="36">
        <f>0+Q107</f>
      </c>
      <c r="O107">
        <f>0+R107</f>
      </c>
      <c r="Q107">
        <f>0+I108+I112+I116+I120</f>
      </c>
      <c>
        <f>0+O108+O112+O116+O120</f>
      </c>
    </row>
    <row r="108" spans="1:16" ht="12.75">
      <c r="A108" s="19" t="s">
        <v>35</v>
      </c>
      <c s="23" t="s">
        <v>211</v>
      </c>
      <c s="23" t="s">
        <v>452</v>
      </c>
      <c s="19" t="s">
        <v>37</v>
      </c>
      <c s="24" t="s">
        <v>453</v>
      </c>
      <c s="25" t="s">
        <v>103</v>
      </c>
      <c s="26">
        <v>8.39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63.75">
      <c r="A110" s="30" t="s">
        <v>42</v>
      </c>
      <c r="E110" s="31" t="s">
        <v>454</v>
      </c>
    </row>
    <row r="111" spans="1:5" ht="369.75">
      <c r="A111" t="s">
        <v>44</v>
      </c>
      <c r="E111" s="29" t="s">
        <v>179</v>
      </c>
    </row>
    <row r="112" spans="1:16" ht="12.75">
      <c r="A112" s="19" t="s">
        <v>35</v>
      </c>
      <c s="23" t="s">
        <v>217</v>
      </c>
      <c s="23" t="s">
        <v>455</v>
      </c>
      <c s="19" t="s">
        <v>37</v>
      </c>
      <c s="24" t="s">
        <v>456</v>
      </c>
      <c s="25" t="s">
        <v>103</v>
      </c>
      <c s="26">
        <v>1.35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457</v>
      </c>
    </row>
    <row r="114" spans="1:5" ht="12.75">
      <c r="A114" s="30" t="s">
        <v>42</v>
      </c>
      <c r="E114" s="31" t="s">
        <v>458</v>
      </c>
    </row>
    <row r="115" spans="1:5" ht="369.75">
      <c r="A115" t="s">
        <v>44</v>
      </c>
      <c r="E115" s="29" t="s">
        <v>179</v>
      </c>
    </row>
    <row r="116" spans="1:16" ht="12.75">
      <c r="A116" s="19" t="s">
        <v>35</v>
      </c>
      <c s="23" t="s">
        <v>223</v>
      </c>
      <c s="23" t="s">
        <v>459</v>
      </c>
      <c s="19" t="s">
        <v>37</v>
      </c>
      <c s="24" t="s">
        <v>460</v>
      </c>
      <c s="25" t="s">
        <v>103</v>
      </c>
      <c s="26">
        <v>202.43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432</v>
      </c>
    </row>
    <row r="118" spans="1:5" ht="89.25">
      <c r="A118" s="30" t="s">
        <v>42</v>
      </c>
      <c r="E118" s="31" t="s">
        <v>461</v>
      </c>
    </row>
    <row r="119" spans="1:5" ht="38.25">
      <c r="A119" t="s">
        <v>44</v>
      </c>
      <c r="E119" s="29" t="s">
        <v>166</v>
      </c>
    </row>
    <row r="120" spans="1:16" ht="12.75">
      <c r="A120" s="19" t="s">
        <v>35</v>
      </c>
      <c s="23" t="s">
        <v>228</v>
      </c>
      <c s="23" t="s">
        <v>181</v>
      </c>
      <c s="19" t="s">
        <v>37</v>
      </c>
      <c s="24" t="s">
        <v>182</v>
      </c>
      <c s="25" t="s">
        <v>103</v>
      </c>
      <c s="26">
        <v>22.5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183</v>
      </c>
    </row>
    <row r="122" spans="1:5" ht="25.5">
      <c r="A122" s="30" t="s">
        <v>42</v>
      </c>
      <c r="E122" s="31" t="s">
        <v>462</v>
      </c>
    </row>
    <row r="123" spans="1:5" ht="38.25">
      <c r="A123" t="s">
        <v>44</v>
      </c>
      <c r="E123" s="29" t="s">
        <v>166</v>
      </c>
    </row>
    <row r="124" spans="1:18" ht="12.75" customHeight="1">
      <c r="A124" s="5" t="s">
        <v>33</v>
      </c>
      <c s="5"/>
      <c s="35" t="s">
        <v>25</v>
      </c>
      <c s="5"/>
      <c s="21" t="s">
        <v>87</v>
      </c>
      <c s="5"/>
      <c s="5"/>
      <c s="5"/>
      <c s="36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19" t="s">
        <v>35</v>
      </c>
      <c s="23" t="s">
        <v>233</v>
      </c>
      <c s="23" t="s">
        <v>186</v>
      </c>
      <c s="19" t="s">
        <v>52</v>
      </c>
      <c s="24" t="s">
        <v>187</v>
      </c>
      <c s="25" t="s">
        <v>103</v>
      </c>
      <c s="26">
        <v>74.28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188</v>
      </c>
    </row>
    <row r="127" spans="1:5" ht="38.25">
      <c r="A127" s="30" t="s">
        <v>42</v>
      </c>
      <c r="E127" s="31" t="s">
        <v>463</v>
      </c>
    </row>
    <row r="128" spans="1:5" ht="51">
      <c r="A128" t="s">
        <v>44</v>
      </c>
      <c r="E128" s="29" t="s">
        <v>190</v>
      </c>
    </row>
    <row r="129" spans="1:16" ht="12.75">
      <c r="A129" s="19" t="s">
        <v>35</v>
      </c>
      <c s="23" t="s">
        <v>237</v>
      </c>
      <c s="23" t="s">
        <v>186</v>
      </c>
      <c s="19" t="s">
        <v>55</v>
      </c>
      <c s="24" t="s">
        <v>187</v>
      </c>
      <c s="25" t="s">
        <v>103</v>
      </c>
      <c s="26">
        <v>92.85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192</v>
      </c>
    </row>
    <row r="131" spans="1:5" ht="38.25">
      <c r="A131" s="30" t="s">
        <v>42</v>
      </c>
      <c r="E131" s="31" t="s">
        <v>464</v>
      </c>
    </row>
    <row r="132" spans="1:5" ht="51">
      <c r="A132" t="s">
        <v>44</v>
      </c>
      <c r="E132" s="29" t="s">
        <v>190</v>
      </c>
    </row>
    <row r="133" spans="1:16" ht="12.75">
      <c r="A133" s="19" t="s">
        <v>35</v>
      </c>
      <c s="23" t="s">
        <v>243</v>
      </c>
      <c s="23" t="s">
        <v>195</v>
      </c>
      <c s="19" t="s">
        <v>37</v>
      </c>
      <c s="24" t="s">
        <v>196</v>
      </c>
      <c s="25" t="s">
        <v>151</v>
      </c>
      <c s="26">
        <v>359.55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197</v>
      </c>
    </row>
    <row r="135" spans="1:5" ht="38.25">
      <c r="A135" s="30" t="s">
        <v>42</v>
      </c>
      <c r="E135" s="31" t="s">
        <v>465</v>
      </c>
    </row>
    <row r="136" spans="1:5" ht="51">
      <c r="A136" t="s">
        <v>44</v>
      </c>
      <c r="E136" s="29" t="s">
        <v>199</v>
      </c>
    </row>
    <row r="137" spans="1:16" ht="12.75">
      <c r="A137" s="19" t="s">
        <v>35</v>
      </c>
      <c s="23" t="s">
        <v>248</v>
      </c>
      <c s="23" t="s">
        <v>466</v>
      </c>
      <c s="19" t="s">
        <v>37</v>
      </c>
      <c s="24" t="s">
        <v>467</v>
      </c>
      <c s="25" t="s">
        <v>103</v>
      </c>
      <c s="26">
        <v>14.38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203</v>
      </c>
    </row>
    <row r="139" spans="1:5" ht="38.25">
      <c r="A139" s="30" t="s">
        <v>42</v>
      </c>
      <c r="E139" s="31" t="s">
        <v>468</v>
      </c>
    </row>
    <row r="140" spans="1:5" ht="204">
      <c r="A140" t="s">
        <v>44</v>
      </c>
      <c r="E140" s="29" t="s">
        <v>469</v>
      </c>
    </row>
    <row r="141" spans="1:16" ht="12.75">
      <c r="A141" s="19" t="s">
        <v>35</v>
      </c>
      <c s="23" t="s">
        <v>252</v>
      </c>
      <c s="23" t="s">
        <v>470</v>
      </c>
      <c s="19" t="s">
        <v>37</v>
      </c>
      <c s="24" t="s">
        <v>471</v>
      </c>
      <c s="25" t="s">
        <v>103</v>
      </c>
      <c s="26">
        <v>24.79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209</v>
      </c>
    </row>
    <row r="143" spans="1:5" ht="38.25">
      <c r="A143" s="30" t="s">
        <v>42</v>
      </c>
      <c r="E143" s="31" t="s">
        <v>472</v>
      </c>
    </row>
    <row r="144" spans="1:5" ht="204">
      <c r="A144" t="s">
        <v>44</v>
      </c>
      <c r="E144" s="29" t="s">
        <v>469</v>
      </c>
    </row>
    <row r="145" spans="1:16" ht="12.75">
      <c r="A145" s="19" t="s">
        <v>35</v>
      </c>
      <c s="23" t="s">
        <v>257</v>
      </c>
      <c s="23" t="s">
        <v>473</v>
      </c>
      <c s="19" t="s">
        <v>37</v>
      </c>
      <c s="24" t="s">
        <v>474</v>
      </c>
      <c s="25" t="s">
        <v>151</v>
      </c>
      <c s="26">
        <v>2.25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475</v>
      </c>
    </row>
    <row r="147" spans="1:5" ht="12.75">
      <c r="A147" s="30" t="s">
        <v>42</v>
      </c>
      <c r="E147" s="31" t="s">
        <v>476</v>
      </c>
    </row>
    <row r="148" spans="1:5" ht="153">
      <c r="A148" t="s">
        <v>44</v>
      </c>
      <c r="E148" s="29" t="s">
        <v>216</v>
      </c>
    </row>
    <row r="149" spans="1:18" ht="12.75" customHeight="1">
      <c r="A149" s="5" t="s">
        <v>33</v>
      </c>
      <c s="5"/>
      <c s="35" t="s">
        <v>67</v>
      </c>
      <c s="5"/>
      <c s="21" t="s">
        <v>236</v>
      </c>
      <c s="5"/>
      <c s="5"/>
      <c s="5"/>
      <c s="36">
        <f>0+Q149</f>
      </c>
      <c r="O149">
        <f>0+R149</f>
      </c>
      <c r="Q149">
        <f>0+I150+I154+I158+I162+I166+I170+I174+I178+I182+I186+I190+I194+I198+I202+I206+I210+I214+I218+I222+I226+I230+I234+I238+I242</f>
      </c>
      <c>
        <f>0+O150+O154+O158+O162+O166+O170+O174+O178+O182+O186+O190+O194+O198+O202+O206+O210+O214+O218+O222+O226+O230+O234+O238+O242</f>
      </c>
    </row>
    <row r="150" spans="1:16" ht="12.75">
      <c r="A150" s="19" t="s">
        <v>35</v>
      </c>
      <c s="23" t="s">
        <v>263</v>
      </c>
      <c s="23" t="s">
        <v>477</v>
      </c>
      <c s="19" t="s">
        <v>37</v>
      </c>
      <c s="24" t="s">
        <v>478</v>
      </c>
      <c s="25" t="s">
        <v>117</v>
      </c>
      <c s="26">
        <v>37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479</v>
      </c>
    </row>
    <row r="152" spans="1:5" ht="12.75">
      <c r="A152" s="30" t="s">
        <v>42</v>
      </c>
      <c r="E152" s="31" t="s">
        <v>480</v>
      </c>
    </row>
    <row r="153" spans="1:5" ht="255">
      <c r="A153" t="s">
        <v>44</v>
      </c>
      <c r="E153" s="29" t="s">
        <v>481</v>
      </c>
    </row>
    <row r="154" spans="1:16" ht="12.75">
      <c r="A154" s="19" t="s">
        <v>35</v>
      </c>
      <c s="23" t="s">
        <v>269</v>
      </c>
      <c s="23" t="s">
        <v>482</v>
      </c>
      <c s="19" t="s">
        <v>52</v>
      </c>
      <c s="24" t="s">
        <v>483</v>
      </c>
      <c s="25" t="s">
        <v>117</v>
      </c>
      <c s="26">
        <v>41.7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484</v>
      </c>
    </row>
    <row r="156" spans="1:5" ht="12.75">
      <c r="A156" s="30" t="s">
        <v>42</v>
      </c>
      <c r="E156" s="31" t="s">
        <v>485</v>
      </c>
    </row>
    <row r="157" spans="1:5" ht="255">
      <c r="A157" t="s">
        <v>44</v>
      </c>
      <c r="E157" s="29" t="s">
        <v>481</v>
      </c>
    </row>
    <row r="158" spans="1:16" ht="12.75">
      <c r="A158" s="19" t="s">
        <v>35</v>
      </c>
      <c s="23" t="s">
        <v>274</v>
      </c>
      <c s="23" t="s">
        <v>482</v>
      </c>
      <c s="19" t="s">
        <v>55</v>
      </c>
      <c s="24" t="s">
        <v>483</v>
      </c>
      <c s="25" t="s">
        <v>117</v>
      </c>
      <c s="26">
        <v>202.6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486</v>
      </c>
    </row>
    <row r="160" spans="1:5" ht="12.75">
      <c r="A160" s="30" t="s">
        <v>42</v>
      </c>
      <c r="E160" s="31" t="s">
        <v>487</v>
      </c>
    </row>
    <row r="161" spans="1:5" ht="255">
      <c r="A161" t="s">
        <v>44</v>
      </c>
      <c r="E161" s="29" t="s">
        <v>488</v>
      </c>
    </row>
    <row r="162" spans="1:16" ht="12.75">
      <c r="A162" s="19" t="s">
        <v>35</v>
      </c>
      <c s="23" t="s">
        <v>280</v>
      </c>
      <c s="23" t="s">
        <v>489</v>
      </c>
      <c s="19" t="s">
        <v>37</v>
      </c>
      <c s="24" t="s">
        <v>490</v>
      </c>
      <c s="25" t="s">
        <v>117</v>
      </c>
      <c s="26">
        <v>333.5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491</v>
      </c>
    </row>
    <row r="164" spans="1:5" ht="12.75">
      <c r="A164" s="30" t="s">
        <v>42</v>
      </c>
      <c r="E164" s="31" t="s">
        <v>492</v>
      </c>
    </row>
    <row r="165" spans="1:5" ht="255">
      <c r="A165" t="s">
        <v>44</v>
      </c>
      <c r="E165" s="29" t="s">
        <v>488</v>
      </c>
    </row>
    <row r="166" spans="1:16" ht="12.75">
      <c r="A166" s="19" t="s">
        <v>35</v>
      </c>
      <c s="23" t="s">
        <v>284</v>
      </c>
      <c s="23" t="s">
        <v>493</v>
      </c>
      <c s="19" t="s">
        <v>37</v>
      </c>
      <c s="24" t="s">
        <v>494</v>
      </c>
      <c s="25" t="s">
        <v>117</v>
      </c>
      <c s="26">
        <v>244.3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495</v>
      </c>
    </row>
    <row r="168" spans="1:5" ht="38.25">
      <c r="A168" s="30" t="s">
        <v>42</v>
      </c>
      <c r="E168" s="31" t="s">
        <v>496</v>
      </c>
    </row>
    <row r="169" spans="1:5" ht="242.25">
      <c r="A169" t="s">
        <v>44</v>
      </c>
      <c r="E169" s="29" t="s">
        <v>242</v>
      </c>
    </row>
    <row r="170" spans="1:16" ht="12.75">
      <c r="A170" s="19" t="s">
        <v>35</v>
      </c>
      <c s="23" t="s">
        <v>289</v>
      </c>
      <c s="23" t="s">
        <v>238</v>
      </c>
      <c s="19" t="s">
        <v>37</v>
      </c>
      <c s="24" t="s">
        <v>239</v>
      </c>
      <c s="25" t="s">
        <v>117</v>
      </c>
      <c s="26">
        <v>90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240</v>
      </c>
    </row>
    <row r="172" spans="1:5" ht="25.5">
      <c r="A172" s="30" t="s">
        <v>42</v>
      </c>
      <c r="E172" s="31" t="s">
        <v>497</v>
      </c>
    </row>
    <row r="173" spans="1:5" ht="242.25">
      <c r="A173" t="s">
        <v>44</v>
      </c>
      <c r="E173" s="29" t="s">
        <v>242</v>
      </c>
    </row>
    <row r="174" spans="1:16" ht="12.75">
      <c r="A174" s="19" t="s">
        <v>35</v>
      </c>
      <c s="23" t="s">
        <v>293</v>
      </c>
      <c s="23" t="s">
        <v>498</v>
      </c>
      <c s="19" t="s">
        <v>37</v>
      </c>
      <c s="24" t="s">
        <v>499</v>
      </c>
      <c s="25" t="s">
        <v>77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51">
      <c r="A175" s="28" t="s">
        <v>40</v>
      </c>
      <c r="E175" s="29" t="s">
        <v>500</v>
      </c>
    </row>
    <row r="176" spans="1:5" ht="12.75">
      <c r="A176" s="30" t="s">
        <v>42</v>
      </c>
      <c r="E176" s="31" t="s">
        <v>49</v>
      </c>
    </row>
    <row r="177" spans="1:5" ht="409.5">
      <c r="A177" t="s">
        <v>44</v>
      </c>
      <c r="E177" s="29" t="s">
        <v>501</v>
      </c>
    </row>
    <row r="178" spans="1:16" ht="12.75">
      <c r="A178" s="19" t="s">
        <v>35</v>
      </c>
      <c s="23" t="s">
        <v>299</v>
      </c>
      <c s="23" t="s">
        <v>502</v>
      </c>
      <c s="19" t="s">
        <v>52</v>
      </c>
      <c s="24" t="s">
        <v>503</v>
      </c>
      <c s="25" t="s">
        <v>77</v>
      </c>
      <c s="26">
        <v>1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504</v>
      </c>
    </row>
    <row r="180" spans="1:5" ht="12.75">
      <c r="A180" s="30" t="s">
        <v>42</v>
      </c>
      <c r="E180" s="31" t="s">
        <v>505</v>
      </c>
    </row>
    <row r="181" spans="1:5" ht="242.25">
      <c r="A181" t="s">
        <v>44</v>
      </c>
      <c r="E181" s="29" t="s">
        <v>506</v>
      </c>
    </row>
    <row r="182" spans="1:16" ht="12.75">
      <c r="A182" s="19" t="s">
        <v>35</v>
      </c>
      <c s="23" t="s">
        <v>303</v>
      </c>
      <c s="23" t="s">
        <v>502</v>
      </c>
      <c s="19" t="s">
        <v>55</v>
      </c>
      <c s="24" t="s">
        <v>503</v>
      </c>
      <c s="25" t="s">
        <v>77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504</v>
      </c>
    </row>
    <row r="184" spans="1:5" ht="12.75">
      <c r="A184" s="30" t="s">
        <v>42</v>
      </c>
      <c r="E184" s="31" t="s">
        <v>507</v>
      </c>
    </row>
    <row r="185" spans="1:5" ht="242.25">
      <c r="A185" t="s">
        <v>44</v>
      </c>
      <c r="E185" s="29" t="s">
        <v>506</v>
      </c>
    </row>
    <row r="186" spans="1:16" ht="12.75">
      <c r="A186" s="19" t="s">
        <v>35</v>
      </c>
      <c s="23" t="s">
        <v>308</v>
      </c>
      <c s="23" t="s">
        <v>502</v>
      </c>
      <c s="19" t="s">
        <v>58</v>
      </c>
      <c s="24" t="s">
        <v>503</v>
      </c>
      <c s="25" t="s">
        <v>77</v>
      </c>
      <c s="26">
        <v>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508</v>
      </c>
    </row>
    <row r="188" spans="1:5" ht="12.75">
      <c r="A188" s="30" t="s">
        <v>42</v>
      </c>
      <c r="E188" s="31" t="s">
        <v>509</v>
      </c>
    </row>
    <row r="189" spans="1:5" ht="242.25">
      <c r="A189" t="s">
        <v>44</v>
      </c>
      <c r="E189" s="29" t="s">
        <v>506</v>
      </c>
    </row>
    <row r="190" spans="1:16" ht="12.75">
      <c r="A190" s="19" t="s">
        <v>35</v>
      </c>
      <c s="23" t="s">
        <v>313</v>
      </c>
      <c s="23" t="s">
        <v>502</v>
      </c>
      <c s="19" t="s">
        <v>510</v>
      </c>
      <c s="24" t="s">
        <v>503</v>
      </c>
      <c s="25" t="s">
        <v>77</v>
      </c>
      <c s="26">
        <v>1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504</v>
      </c>
    </row>
    <row r="192" spans="1:5" ht="12.75">
      <c r="A192" s="30" t="s">
        <v>42</v>
      </c>
      <c r="E192" s="31" t="s">
        <v>511</v>
      </c>
    </row>
    <row r="193" spans="1:5" ht="242.25">
      <c r="A193" t="s">
        <v>44</v>
      </c>
      <c r="E193" s="29" t="s">
        <v>506</v>
      </c>
    </row>
    <row r="194" spans="1:16" ht="12.75">
      <c r="A194" s="19" t="s">
        <v>35</v>
      </c>
      <c s="23" t="s">
        <v>319</v>
      </c>
      <c s="23" t="s">
        <v>502</v>
      </c>
      <c s="19" t="s">
        <v>512</v>
      </c>
      <c s="24" t="s">
        <v>503</v>
      </c>
      <c s="25" t="s">
        <v>77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504</v>
      </c>
    </row>
    <row r="196" spans="1:5" ht="12.75">
      <c r="A196" s="30" t="s">
        <v>42</v>
      </c>
      <c r="E196" s="31" t="s">
        <v>513</v>
      </c>
    </row>
    <row r="197" spans="1:5" ht="242.25">
      <c r="A197" t="s">
        <v>44</v>
      </c>
      <c r="E197" s="29" t="s">
        <v>506</v>
      </c>
    </row>
    <row r="198" spans="1:16" ht="12.75">
      <c r="A198" s="19" t="s">
        <v>35</v>
      </c>
      <c s="23" t="s">
        <v>325</v>
      </c>
      <c s="23" t="s">
        <v>502</v>
      </c>
      <c s="19" t="s">
        <v>514</v>
      </c>
      <c s="24" t="s">
        <v>503</v>
      </c>
      <c s="25" t="s">
        <v>77</v>
      </c>
      <c s="26">
        <v>1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515</v>
      </c>
    </row>
    <row r="200" spans="1:5" ht="12.75">
      <c r="A200" s="30" t="s">
        <v>42</v>
      </c>
      <c r="E200" s="31" t="s">
        <v>516</v>
      </c>
    </row>
    <row r="201" spans="1:5" ht="242.25">
      <c r="A201" t="s">
        <v>44</v>
      </c>
      <c r="E201" s="29" t="s">
        <v>506</v>
      </c>
    </row>
    <row r="202" spans="1:16" ht="12.75">
      <c r="A202" s="19" t="s">
        <v>35</v>
      </c>
      <c s="23" t="s">
        <v>330</v>
      </c>
      <c s="23" t="s">
        <v>502</v>
      </c>
      <c s="19" t="s">
        <v>517</v>
      </c>
      <c s="24" t="s">
        <v>503</v>
      </c>
      <c s="25" t="s">
        <v>77</v>
      </c>
      <c s="26">
        <v>1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25.5">
      <c r="A203" s="28" t="s">
        <v>40</v>
      </c>
      <c r="E203" s="29" t="s">
        <v>515</v>
      </c>
    </row>
    <row r="204" spans="1:5" ht="12.75">
      <c r="A204" s="30" t="s">
        <v>42</v>
      </c>
      <c r="E204" s="31" t="s">
        <v>518</v>
      </c>
    </row>
    <row r="205" spans="1:5" ht="242.25">
      <c r="A205" t="s">
        <v>44</v>
      </c>
      <c r="E205" s="29" t="s">
        <v>506</v>
      </c>
    </row>
    <row r="206" spans="1:16" ht="12.75">
      <c r="A206" s="19" t="s">
        <v>35</v>
      </c>
      <c s="23" t="s">
        <v>519</v>
      </c>
      <c s="23" t="s">
        <v>502</v>
      </c>
      <c s="19" t="s">
        <v>520</v>
      </c>
      <c s="24" t="s">
        <v>503</v>
      </c>
      <c s="25" t="s">
        <v>77</v>
      </c>
      <c s="26">
        <v>1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515</v>
      </c>
    </row>
    <row r="208" spans="1:5" ht="12.75">
      <c r="A208" s="30" t="s">
        <v>42</v>
      </c>
      <c r="E208" s="31" t="s">
        <v>521</v>
      </c>
    </row>
    <row r="209" spans="1:5" ht="242.25">
      <c r="A209" t="s">
        <v>44</v>
      </c>
      <c r="E209" s="29" t="s">
        <v>506</v>
      </c>
    </row>
    <row r="210" spans="1:16" ht="12.75">
      <c r="A210" s="19" t="s">
        <v>35</v>
      </c>
      <c s="23" t="s">
        <v>522</v>
      </c>
      <c s="23" t="s">
        <v>502</v>
      </c>
      <c s="19" t="s">
        <v>523</v>
      </c>
      <c s="24" t="s">
        <v>503</v>
      </c>
      <c s="25" t="s">
        <v>77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515</v>
      </c>
    </row>
    <row r="212" spans="1:5" ht="12.75">
      <c r="A212" s="30" t="s">
        <v>42</v>
      </c>
      <c r="E212" s="31" t="s">
        <v>524</v>
      </c>
    </row>
    <row r="213" spans="1:5" ht="242.25">
      <c r="A213" t="s">
        <v>44</v>
      </c>
      <c r="E213" s="29" t="s">
        <v>506</v>
      </c>
    </row>
    <row r="214" spans="1:16" ht="12.75">
      <c r="A214" s="19" t="s">
        <v>35</v>
      </c>
      <c s="23" t="s">
        <v>525</v>
      </c>
      <c s="23" t="s">
        <v>502</v>
      </c>
      <c s="19" t="s">
        <v>526</v>
      </c>
      <c s="24" t="s">
        <v>503</v>
      </c>
      <c s="25" t="s">
        <v>77</v>
      </c>
      <c s="26">
        <v>1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527</v>
      </c>
    </row>
    <row r="216" spans="1:5" ht="12.75">
      <c r="A216" s="30" t="s">
        <v>42</v>
      </c>
      <c r="E216" s="31" t="s">
        <v>528</v>
      </c>
    </row>
    <row r="217" spans="1:5" ht="242.25">
      <c r="A217" t="s">
        <v>44</v>
      </c>
      <c r="E217" s="29" t="s">
        <v>506</v>
      </c>
    </row>
    <row r="218" spans="1:16" ht="12.75">
      <c r="A218" s="19" t="s">
        <v>35</v>
      </c>
      <c s="23" t="s">
        <v>529</v>
      </c>
      <c s="23" t="s">
        <v>502</v>
      </c>
      <c s="19" t="s">
        <v>530</v>
      </c>
      <c s="24" t="s">
        <v>503</v>
      </c>
      <c s="25" t="s">
        <v>77</v>
      </c>
      <c s="26">
        <v>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25.5">
      <c r="A219" s="28" t="s">
        <v>40</v>
      </c>
      <c r="E219" s="29" t="s">
        <v>504</v>
      </c>
    </row>
    <row r="220" spans="1:5" ht="12.75">
      <c r="A220" s="30" t="s">
        <v>42</v>
      </c>
      <c r="E220" s="31" t="s">
        <v>531</v>
      </c>
    </row>
    <row r="221" spans="1:5" ht="242.25">
      <c r="A221" t="s">
        <v>44</v>
      </c>
      <c r="E221" s="29" t="s">
        <v>506</v>
      </c>
    </row>
    <row r="222" spans="1:16" ht="12.75">
      <c r="A222" s="19" t="s">
        <v>35</v>
      </c>
      <c s="23" t="s">
        <v>532</v>
      </c>
      <c s="23" t="s">
        <v>533</v>
      </c>
      <c s="19" t="s">
        <v>52</v>
      </c>
      <c s="24" t="s">
        <v>534</v>
      </c>
      <c s="25" t="s">
        <v>77</v>
      </c>
      <c s="26">
        <v>1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25.5">
      <c r="A223" s="28" t="s">
        <v>40</v>
      </c>
      <c r="E223" s="29" t="s">
        <v>527</v>
      </c>
    </row>
    <row r="224" spans="1:5" ht="12.75">
      <c r="A224" s="30" t="s">
        <v>42</v>
      </c>
      <c r="E224" s="31" t="s">
        <v>535</v>
      </c>
    </row>
    <row r="225" spans="1:5" ht="242.25">
      <c r="A225" t="s">
        <v>44</v>
      </c>
      <c r="E225" s="29" t="s">
        <v>506</v>
      </c>
    </row>
    <row r="226" spans="1:16" ht="12.75">
      <c r="A226" s="19" t="s">
        <v>35</v>
      </c>
      <c s="23" t="s">
        <v>536</v>
      </c>
      <c s="23" t="s">
        <v>537</v>
      </c>
      <c s="19" t="s">
        <v>52</v>
      </c>
      <c s="24" t="s">
        <v>538</v>
      </c>
      <c s="25" t="s">
        <v>77</v>
      </c>
      <c s="26">
        <v>5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539</v>
      </c>
    </row>
    <row r="228" spans="1:5" ht="12.75">
      <c r="A228" s="30" t="s">
        <v>42</v>
      </c>
      <c r="E228" s="31" t="s">
        <v>540</v>
      </c>
    </row>
    <row r="229" spans="1:5" ht="76.5">
      <c r="A229" t="s">
        <v>44</v>
      </c>
      <c r="E229" s="29" t="s">
        <v>541</v>
      </c>
    </row>
    <row r="230" spans="1:16" ht="12.75">
      <c r="A230" s="19" t="s">
        <v>35</v>
      </c>
      <c s="23" t="s">
        <v>542</v>
      </c>
      <c s="23" t="s">
        <v>537</v>
      </c>
      <c s="19" t="s">
        <v>55</v>
      </c>
      <c s="24" t="s">
        <v>538</v>
      </c>
      <c s="25" t="s">
        <v>77</v>
      </c>
      <c s="26">
        <v>9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543</v>
      </c>
    </row>
    <row r="232" spans="1:5" ht="12.75">
      <c r="A232" s="30" t="s">
        <v>42</v>
      </c>
      <c r="E232" s="31" t="s">
        <v>544</v>
      </c>
    </row>
    <row r="233" spans="1:5" ht="89.25">
      <c r="A233" t="s">
        <v>44</v>
      </c>
      <c r="E233" s="29" t="s">
        <v>545</v>
      </c>
    </row>
    <row r="234" spans="1:16" ht="12.75">
      <c r="A234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77</v>
      </c>
      <c s="26">
        <v>2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549</v>
      </c>
    </row>
    <row r="236" spans="1:5" ht="12.75">
      <c r="A236" s="30" t="s">
        <v>42</v>
      </c>
      <c r="E236" s="31" t="s">
        <v>79</v>
      </c>
    </row>
    <row r="237" spans="1:5" ht="25.5">
      <c r="A237" t="s">
        <v>44</v>
      </c>
      <c r="E237" s="29" t="s">
        <v>550</v>
      </c>
    </row>
    <row r="238" spans="1:16" ht="12.75">
      <c r="A238" s="19" t="s">
        <v>35</v>
      </c>
      <c s="23" t="s">
        <v>551</v>
      </c>
      <c s="23" t="s">
        <v>552</v>
      </c>
      <c s="19" t="s">
        <v>37</v>
      </c>
      <c s="24" t="s">
        <v>553</v>
      </c>
      <c s="25" t="s">
        <v>117</v>
      </c>
      <c s="26">
        <v>333.5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37</v>
      </c>
    </row>
    <row r="240" spans="1:5" ht="25.5">
      <c r="A240" s="30" t="s">
        <v>42</v>
      </c>
      <c r="E240" s="31" t="s">
        <v>554</v>
      </c>
    </row>
    <row r="241" spans="1:5" ht="51">
      <c r="A241" t="s">
        <v>44</v>
      </c>
      <c r="E241" s="29" t="s">
        <v>555</v>
      </c>
    </row>
    <row r="242" spans="1:16" ht="12.75">
      <c r="A242" s="19" t="s">
        <v>35</v>
      </c>
      <c s="23" t="s">
        <v>556</v>
      </c>
      <c s="23" t="s">
        <v>557</v>
      </c>
      <c s="19" t="s">
        <v>37</v>
      </c>
      <c s="24" t="s">
        <v>558</v>
      </c>
      <c s="25" t="s">
        <v>117</v>
      </c>
      <c s="26">
        <v>333.5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37</v>
      </c>
    </row>
    <row r="244" spans="1:5" ht="25.5">
      <c r="A244" s="30" t="s">
        <v>42</v>
      </c>
      <c r="E244" s="31" t="s">
        <v>554</v>
      </c>
    </row>
    <row r="245" spans="1:5" ht="25.5">
      <c r="A245" t="s">
        <v>44</v>
      </c>
      <c r="E245" s="29" t="s">
        <v>559</v>
      </c>
    </row>
    <row r="246" spans="1:18" ht="12.75" customHeight="1">
      <c r="A246" s="5" t="s">
        <v>33</v>
      </c>
      <c s="5"/>
      <c s="35" t="s">
        <v>30</v>
      </c>
      <c s="5"/>
      <c s="21" t="s">
        <v>256</v>
      </c>
      <c s="5"/>
      <c s="5"/>
      <c s="5"/>
      <c s="36">
        <f>0+Q246</f>
      </c>
      <c r="O246">
        <f>0+R246</f>
      </c>
      <c r="Q246">
        <f>0+I247+I251+I255+I259+I263+I267+I271</f>
      </c>
      <c>
        <f>0+O247+O251+O255+O259+O263+O267+O271</f>
      </c>
    </row>
    <row r="247" spans="1:16" ht="12.75">
      <c r="A247" s="19" t="s">
        <v>35</v>
      </c>
      <c s="23" t="s">
        <v>560</v>
      </c>
      <c s="23" t="s">
        <v>561</v>
      </c>
      <c s="19" t="s">
        <v>37</v>
      </c>
      <c s="24" t="s">
        <v>562</v>
      </c>
      <c s="25" t="s">
        <v>117</v>
      </c>
      <c s="26">
        <v>51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563</v>
      </c>
    </row>
    <row r="249" spans="1:5" ht="38.25">
      <c r="A249" s="30" t="s">
        <v>42</v>
      </c>
      <c r="E249" s="31" t="s">
        <v>564</v>
      </c>
    </row>
    <row r="250" spans="1:5" ht="38.25">
      <c r="A250" t="s">
        <v>44</v>
      </c>
      <c r="E250" s="29" t="s">
        <v>324</v>
      </c>
    </row>
    <row r="251" spans="1:16" ht="12.75">
      <c r="A251" s="19" t="s">
        <v>35</v>
      </c>
      <c s="23" t="s">
        <v>565</v>
      </c>
      <c s="23" t="s">
        <v>566</v>
      </c>
      <c s="19" t="s">
        <v>37</v>
      </c>
      <c s="24" t="s">
        <v>567</v>
      </c>
      <c s="25" t="s">
        <v>117</v>
      </c>
      <c s="26">
        <v>43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12.75">
      <c r="A253" s="30" t="s">
        <v>42</v>
      </c>
      <c r="E253" s="31" t="s">
        <v>568</v>
      </c>
    </row>
    <row r="254" spans="1:5" ht="25.5">
      <c r="A254" t="s">
        <v>44</v>
      </c>
      <c r="E254" s="29" t="s">
        <v>569</v>
      </c>
    </row>
    <row r="255" spans="1:16" ht="12.75">
      <c r="A255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117</v>
      </c>
      <c s="26">
        <v>43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134</v>
      </c>
    </row>
    <row r="257" spans="1:5" ht="12.75">
      <c r="A257" s="30" t="s">
        <v>42</v>
      </c>
      <c r="E257" s="31" t="s">
        <v>411</v>
      </c>
    </row>
    <row r="258" spans="1:5" ht="38.25">
      <c r="A258" t="s">
        <v>44</v>
      </c>
      <c r="E258" s="29" t="s">
        <v>334</v>
      </c>
    </row>
    <row r="259" spans="1:16" ht="12.75">
      <c r="A259" s="19" t="s">
        <v>35</v>
      </c>
      <c s="23" t="s">
        <v>573</v>
      </c>
      <c s="23" t="s">
        <v>574</v>
      </c>
      <c s="19" t="s">
        <v>37</v>
      </c>
      <c s="24" t="s">
        <v>575</v>
      </c>
      <c s="25" t="s">
        <v>117</v>
      </c>
      <c s="26">
        <v>30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414</v>
      </c>
    </row>
    <row r="261" spans="1:5" ht="12.75">
      <c r="A261" s="30" t="s">
        <v>42</v>
      </c>
      <c r="E261" s="31" t="s">
        <v>415</v>
      </c>
    </row>
    <row r="262" spans="1:5" ht="38.25">
      <c r="A262" t="s">
        <v>44</v>
      </c>
      <c r="E262" s="29" t="s">
        <v>334</v>
      </c>
    </row>
    <row r="263" spans="1:16" ht="25.5">
      <c r="A263" s="19" t="s">
        <v>35</v>
      </c>
      <c s="23" t="s">
        <v>576</v>
      </c>
      <c s="23" t="s">
        <v>577</v>
      </c>
      <c s="19" t="s">
        <v>37</v>
      </c>
      <c s="24" t="s">
        <v>578</v>
      </c>
      <c s="25" t="s">
        <v>117</v>
      </c>
      <c s="26">
        <v>15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579</v>
      </c>
    </row>
    <row r="265" spans="1:5" ht="12.75">
      <c r="A265" s="30" t="s">
        <v>42</v>
      </c>
      <c r="E265" s="31" t="s">
        <v>580</v>
      </c>
    </row>
    <row r="266" spans="1:5" ht="76.5">
      <c r="A266" t="s">
        <v>44</v>
      </c>
      <c r="E266" s="29" t="s">
        <v>581</v>
      </c>
    </row>
    <row r="267" spans="1:16" ht="12.75">
      <c r="A267" s="19" t="s">
        <v>35</v>
      </c>
      <c s="23" t="s">
        <v>582</v>
      </c>
      <c s="23" t="s">
        <v>583</v>
      </c>
      <c s="19" t="s">
        <v>37</v>
      </c>
      <c s="24" t="s">
        <v>584</v>
      </c>
      <c s="25" t="s">
        <v>77</v>
      </c>
      <c s="26">
        <v>6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140</v>
      </c>
    </row>
    <row r="269" spans="1:5" ht="51">
      <c r="A269" s="30" t="s">
        <v>42</v>
      </c>
      <c r="E269" s="31" t="s">
        <v>585</v>
      </c>
    </row>
    <row r="270" spans="1:5" ht="89.25">
      <c r="A270" t="s">
        <v>44</v>
      </c>
      <c r="E270" s="29" t="s">
        <v>586</v>
      </c>
    </row>
    <row r="271" spans="1:16" ht="12.75">
      <c r="A271" s="19" t="s">
        <v>35</v>
      </c>
      <c s="23" t="s">
        <v>587</v>
      </c>
      <c s="23" t="s">
        <v>588</v>
      </c>
      <c s="19" t="s">
        <v>37</v>
      </c>
      <c s="24" t="s">
        <v>589</v>
      </c>
      <c s="25" t="s">
        <v>77</v>
      </c>
      <c s="26">
        <v>1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140</v>
      </c>
    </row>
    <row r="273" spans="1:5" ht="12.75">
      <c r="A273" s="30" t="s">
        <v>42</v>
      </c>
      <c r="E273" s="31" t="s">
        <v>590</v>
      </c>
    </row>
    <row r="274" spans="1:5" ht="89.25">
      <c r="A274" t="s">
        <v>44</v>
      </c>
      <c r="E274" s="29" t="s">
        <v>586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0+O8+O25+O118+O127+O132+O149+O170+O243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591</v>
      </c>
      <c s="32">
        <f>0+I8+I25+I118+I127+I132+I149+I170+I243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591</v>
      </c>
      <c s="5"/>
      <c s="14" t="s">
        <v>592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846.55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63.75">
      <c r="A11" s="30" t="s">
        <v>42</v>
      </c>
      <c r="E11" s="31" t="s">
        <v>593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182.43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12.75">
      <c r="A15" s="30" t="s">
        <v>42</v>
      </c>
      <c r="E15" s="31" t="s">
        <v>594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595</v>
      </c>
    </row>
    <row r="19" spans="1:5" ht="12.75">
      <c r="A19" s="30" t="s">
        <v>42</v>
      </c>
      <c r="E19" s="31" t="s">
        <v>596</v>
      </c>
    </row>
    <row r="20" spans="1:5" ht="25.5">
      <c r="A20" t="s">
        <v>44</v>
      </c>
      <c r="E20" s="29" t="s">
        <v>93</v>
      </c>
    </row>
    <row r="21" spans="1:16" ht="12.75">
      <c r="A21" s="19" t="s">
        <v>35</v>
      </c>
      <c s="23" t="s">
        <v>23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402</v>
      </c>
    </row>
    <row r="23" spans="1:5" ht="25.5">
      <c r="A23" s="30" t="s">
        <v>42</v>
      </c>
      <c r="E23" s="31" t="s">
        <v>403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100</v>
      </c>
      <c s="5"/>
      <c s="5"/>
      <c s="5"/>
      <c s="36">
        <f>0+Q25</f>
      </c>
      <c r="O25">
        <f>0+R25</f>
      </c>
      <c r="Q25">
        <f>0+I26+I30+I34+I38+I42+I46+I50+I54+I58+I62+I66+I70+I74+I78+I82+I86+I90+I94+I98+I102+I106+I110+I114</f>
      </c>
      <c>
        <f>0+O26+O30+O34+O38+O42+O46+O50+O54+O58+O62+O66+O70+O74+O78+O82+O86+O90+O94+O98+O102+O106+O110+O114</f>
      </c>
    </row>
    <row r="26" spans="1:16" ht="12.75">
      <c r="A26" s="19" t="s">
        <v>35</v>
      </c>
      <c s="23" t="s">
        <v>25</v>
      </c>
      <c s="23" t="s">
        <v>597</v>
      </c>
      <c s="19" t="s">
        <v>37</v>
      </c>
      <c s="24" t="s">
        <v>598</v>
      </c>
      <c s="25" t="s">
        <v>151</v>
      </c>
      <c s="26">
        <v>578.56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140</v>
      </c>
    </row>
    <row r="28" spans="1:5" ht="51">
      <c r="A28" s="30" t="s">
        <v>42</v>
      </c>
      <c r="E28" s="31" t="s">
        <v>599</v>
      </c>
    </row>
    <row r="29" spans="1:5" ht="12.75">
      <c r="A29" t="s">
        <v>44</v>
      </c>
      <c r="E29" s="29" t="s">
        <v>600</v>
      </c>
    </row>
    <row r="30" spans="1:16" ht="25.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103</v>
      </c>
      <c s="26">
        <v>86.87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140</v>
      </c>
    </row>
    <row r="32" spans="1:5" ht="51">
      <c r="A32" s="30" t="s">
        <v>42</v>
      </c>
      <c r="E32" s="31" t="s">
        <v>601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103</v>
      </c>
      <c s="26">
        <v>4.8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140</v>
      </c>
    </row>
    <row r="36" spans="1:5" ht="12.75">
      <c r="A36" s="30" t="s">
        <v>42</v>
      </c>
      <c r="E36" s="31" t="s">
        <v>602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128</v>
      </c>
      <c s="19" t="s">
        <v>37</v>
      </c>
      <c s="24" t="s">
        <v>129</v>
      </c>
      <c s="25" t="s">
        <v>103</v>
      </c>
      <c s="26">
        <v>25.9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2.75">
      <c r="A40" s="30" t="s">
        <v>42</v>
      </c>
      <c r="E40" s="31" t="s">
        <v>603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132</v>
      </c>
      <c s="19" t="s">
        <v>37</v>
      </c>
      <c s="24" t="s">
        <v>133</v>
      </c>
      <c s="25" t="s">
        <v>117</v>
      </c>
      <c s="26">
        <v>7.4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134</v>
      </c>
    </row>
    <row r="44" spans="1:5" ht="12.75">
      <c r="A44" s="30" t="s">
        <v>42</v>
      </c>
      <c r="E44" s="31" t="s">
        <v>604</v>
      </c>
    </row>
    <row r="45" spans="1:5" ht="25.5">
      <c r="A45" t="s">
        <v>44</v>
      </c>
      <c r="E45" s="29" t="s">
        <v>136</v>
      </c>
    </row>
    <row r="46" spans="1:16" ht="12.75">
      <c r="A46" s="19" t="s">
        <v>35</v>
      </c>
      <c s="23" t="s">
        <v>32</v>
      </c>
      <c s="23" t="s">
        <v>605</v>
      </c>
      <c s="19" t="s">
        <v>37</v>
      </c>
      <c s="24" t="s">
        <v>606</v>
      </c>
      <c s="25" t="s">
        <v>607</v>
      </c>
      <c s="26">
        <v>160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608</v>
      </c>
    </row>
    <row r="49" spans="1:5" ht="38.25">
      <c r="A49" t="s">
        <v>44</v>
      </c>
      <c r="E49" s="29" t="s">
        <v>609</v>
      </c>
    </row>
    <row r="50" spans="1:16" ht="12.75">
      <c r="A50" s="19" t="s">
        <v>35</v>
      </c>
      <c s="23" t="s">
        <v>81</v>
      </c>
      <c s="23" t="s">
        <v>610</v>
      </c>
      <c s="19" t="s">
        <v>37</v>
      </c>
      <c s="24" t="s">
        <v>611</v>
      </c>
      <c s="25" t="s">
        <v>117</v>
      </c>
      <c s="26">
        <v>12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612</v>
      </c>
    </row>
    <row r="53" spans="1:5" ht="38.25">
      <c r="A53" t="s">
        <v>44</v>
      </c>
      <c r="E53" s="29" t="s">
        <v>613</v>
      </c>
    </row>
    <row r="54" spans="1:16" ht="12.75">
      <c r="A54" s="19" t="s">
        <v>35</v>
      </c>
      <c s="23" t="s">
        <v>137</v>
      </c>
      <c s="23" t="s">
        <v>614</v>
      </c>
      <c s="19" t="s">
        <v>37</v>
      </c>
      <c s="24" t="s">
        <v>615</v>
      </c>
      <c s="25" t="s">
        <v>103</v>
      </c>
      <c s="26">
        <v>178.36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616</v>
      </c>
    </row>
    <row r="57" spans="1:5" ht="306">
      <c r="A57" t="s">
        <v>44</v>
      </c>
      <c r="E57" s="29" t="s">
        <v>617</v>
      </c>
    </row>
    <row r="58" spans="1:16" ht="12.75">
      <c r="A58" s="19" t="s">
        <v>35</v>
      </c>
      <c s="23" t="s">
        <v>143</v>
      </c>
      <c s="23" t="s">
        <v>618</v>
      </c>
      <c s="19" t="s">
        <v>37</v>
      </c>
      <c s="24" t="s">
        <v>619</v>
      </c>
      <c s="25" t="s">
        <v>103</v>
      </c>
      <c s="26">
        <v>18.8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38.25">
      <c r="A60" s="30" t="s">
        <v>42</v>
      </c>
      <c r="E60" s="31" t="s">
        <v>620</v>
      </c>
    </row>
    <row r="61" spans="1:5" ht="63.75">
      <c r="A61" t="s">
        <v>44</v>
      </c>
      <c r="E61" s="29" t="s">
        <v>621</v>
      </c>
    </row>
    <row r="62" spans="1:16" ht="12.75">
      <c r="A62" s="19" t="s">
        <v>35</v>
      </c>
      <c s="23" t="s">
        <v>148</v>
      </c>
      <c s="23" t="s">
        <v>417</v>
      </c>
      <c s="19" t="s">
        <v>37</v>
      </c>
      <c s="24" t="s">
        <v>418</v>
      </c>
      <c s="25" t="s">
        <v>103</v>
      </c>
      <c s="26">
        <v>21.6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419</v>
      </c>
    </row>
    <row r="64" spans="1:5" ht="12.75">
      <c r="A64" s="30" t="s">
        <v>42</v>
      </c>
      <c r="E64" s="31" t="s">
        <v>622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155</v>
      </c>
      <c s="23" t="s">
        <v>144</v>
      </c>
      <c s="19" t="s">
        <v>37</v>
      </c>
      <c s="24" t="s">
        <v>145</v>
      </c>
      <c s="25" t="s">
        <v>103</v>
      </c>
      <c s="26">
        <v>384.64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419</v>
      </c>
    </row>
    <row r="68" spans="1:5" ht="102">
      <c r="A68" s="30" t="s">
        <v>42</v>
      </c>
      <c r="E68" s="31" t="s">
        <v>623</v>
      </c>
    </row>
    <row r="69" spans="1:5" ht="318.75">
      <c r="A69" t="s">
        <v>44</v>
      </c>
      <c r="E69" s="29" t="s">
        <v>147</v>
      </c>
    </row>
    <row r="70" spans="1:16" ht="12.75">
      <c r="A70" s="19" t="s">
        <v>35</v>
      </c>
      <c s="23" t="s">
        <v>161</v>
      </c>
      <c s="23" t="s">
        <v>422</v>
      </c>
      <c s="19" t="s">
        <v>37</v>
      </c>
      <c s="24" t="s">
        <v>423</v>
      </c>
      <c s="25" t="s">
        <v>103</v>
      </c>
      <c s="26">
        <v>77.94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419</v>
      </c>
    </row>
    <row r="72" spans="1:5" ht="51">
      <c r="A72" s="30" t="s">
        <v>42</v>
      </c>
      <c r="E72" s="31" t="s">
        <v>624</v>
      </c>
    </row>
    <row r="73" spans="1:5" ht="318.75">
      <c r="A73" t="s">
        <v>44</v>
      </c>
      <c r="E73" s="29" t="s">
        <v>147</v>
      </c>
    </row>
    <row r="74" spans="1:16" ht="12.75">
      <c r="A74" s="19" t="s">
        <v>35</v>
      </c>
      <c s="23" t="s">
        <v>167</v>
      </c>
      <c s="23" t="s">
        <v>625</v>
      </c>
      <c s="19" t="s">
        <v>37</v>
      </c>
      <c s="24" t="s">
        <v>626</v>
      </c>
      <c s="25" t="s">
        <v>103</v>
      </c>
      <c s="26">
        <v>120.5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627</v>
      </c>
    </row>
    <row r="76" spans="1:5" ht="51">
      <c r="A76" s="30" t="s">
        <v>42</v>
      </c>
      <c r="E76" s="31" t="s">
        <v>628</v>
      </c>
    </row>
    <row r="77" spans="1:5" ht="267.75">
      <c r="A77" t="s">
        <v>44</v>
      </c>
      <c r="E77" s="29" t="s">
        <v>629</v>
      </c>
    </row>
    <row r="78" spans="1:16" ht="12.75">
      <c r="A78" s="19" t="s">
        <v>35</v>
      </c>
      <c s="23" t="s">
        <v>174</v>
      </c>
      <c s="23" t="s">
        <v>630</v>
      </c>
      <c s="19" t="s">
        <v>37</v>
      </c>
      <c s="24" t="s">
        <v>631</v>
      </c>
      <c s="25" t="s">
        <v>103</v>
      </c>
      <c s="26">
        <v>120.5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51">
      <c r="A80" s="30" t="s">
        <v>42</v>
      </c>
      <c r="E80" s="31" t="s">
        <v>633</v>
      </c>
    </row>
    <row r="81" spans="1:5" ht="280.5">
      <c r="A81" t="s">
        <v>44</v>
      </c>
      <c r="E81" s="29" t="s">
        <v>634</v>
      </c>
    </row>
    <row r="82" spans="1:16" ht="12.75">
      <c r="A82" s="19" t="s">
        <v>35</v>
      </c>
      <c s="23" t="s">
        <v>180</v>
      </c>
      <c s="23" t="s">
        <v>425</v>
      </c>
      <c s="19" t="s">
        <v>37</v>
      </c>
      <c s="24" t="s">
        <v>426</v>
      </c>
      <c s="25" t="s">
        <v>103</v>
      </c>
      <c s="26">
        <v>45.02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427</v>
      </c>
    </row>
    <row r="84" spans="1:5" ht="51">
      <c r="A84" s="30" t="s">
        <v>42</v>
      </c>
      <c r="E84" s="31" t="s">
        <v>635</v>
      </c>
    </row>
    <row r="85" spans="1:5" ht="229.5">
      <c r="A85" t="s">
        <v>44</v>
      </c>
      <c r="E85" s="29" t="s">
        <v>429</v>
      </c>
    </row>
    <row r="86" spans="1:16" ht="12.75">
      <c r="A86" s="19" t="s">
        <v>35</v>
      </c>
      <c s="23" t="s">
        <v>185</v>
      </c>
      <c s="23" t="s">
        <v>636</v>
      </c>
      <c s="19" t="s">
        <v>37</v>
      </c>
      <c s="24" t="s">
        <v>637</v>
      </c>
      <c s="25" t="s">
        <v>103</v>
      </c>
      <c s="26">
        <v>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627</v>
      </c>
    </row>
    <row r="88" spans="1:5" ht="63.75">
      <c r="A88" s="30" t="s">
        <v>42</v>
      </c>
      <c r="E88" s="31" t="s">
        <v>638</v>
      </c>
    </row>
    <row r="89" spans="1:5" ht="280.5">
      <c r="A89" t="s">
        <v>44</v>
      </c>
      <c r="E89" s="29" t="s">
        <v>639</v>
      </c>
    </row>
    <row r="90" spans="1:16" ht="12.75">
      <c r="A90" s="19" t="s">
        <v>35</v>
      </c>
      <c s="23" t="s">
        <v>191</v>
      </c>
      <c s="23" t="s">
        <v>430</v>
      </c>
      <c s="19" t="s">
        <v>52</v>
      </c>
      <c s="24" t="s">
        <v>431</v>
      </c>
      <c s="25" t="s">
        <v>103</v>
      </c>
      <c s="26">
        <v>131.56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432</v>
      </c>
    </row>
    <row r="92" spans="1:5" ht="51">
      <c r="A92" s="30" t="s">
        <v>42</v>
      </c>
      <c r="E92" s="31" t="s">
        <v>640</v>
      </c>
    </row>
    <row r="93" spans="1:5" ht="293.25">
      <c r="A93" t="s">
        <v>44</v>
      </c>
      <c r="E93" s="29" t="s">
        <v>434</v>
      </c>
    </row>
    <row r="94" spans="1:16" ht="12.75">
      <c r="A94" s="19" t="s">
        <v>35</v>
      </c>
      <c s="23" t="s">
        <v>194</v>
      </c>
      <c s="23" t="s">
        <v>430</v>
      </c>
      <c s="19" t="s">
        <v>55</v>
      </c>
      <c s="24" t="s">
        <v>431</v>
      </c>
      <c s="25" t="s">
        <v>103</v>
      </c>
      <c s="26">
        <v>83.18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435</v>
      </c>
    </row>
    <row r="96" spans="1:5" ht="51">
      <c r="A96" s="30" t="s">
        <v>42</v>
      </c>
      <c r="E96" s="31" t="s">
        <v>641</v>
      </c>
    </row>
    <row r="97" spans="1:5" ht="293.25">
      <c r="A97" t="s">
        <v>44</v>
      </c>
      <c r="E97" s="29" t="s">
        <v>434</v>
      </c>
    </row>
    <row r="98" spans="1:16" ht="12.75">
      <c r="A98" s="19" t="s">
        <v>35</v>
      </c>
      <c s="23" t="s">
        <v>200</v>
      </c>
      <c s="23" t="s">
        <v>642</v>
      </c>
      <c s="19" t="s">
        <v>37</v>
      </c>
      <c s="24" t="s">
        <v>643</v>
      </c>
      <c s="25" t="s">
        <v>103</v>
      </c>
      <c s="26">
        <v>10.8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644</v>
      </c>
    </row>
    <row r="100" spans="1:5" ht="12.75">
      <c r="A100" s="30" t="s">
        <v>42</v>
      </c>
      <c r="E100" s="31" t="s">
        <v>645</v>
      </c>
    </row>
    <row r="101" spans="1:5" ht="267.75">
      <c r="A101" t="s">
        <v>44</v>
      </c>
      <c r="E101" s="29" t="s">
        <v>629</v>
      </c>
    </row>
    <row r="102" spans="1:16" ht="12.75">
      <c r="A102" s="19" t="s">
        <v>35</v>
      </c>
      <c s="23" t="s">
        <v>206</v>
      </c>
      <c s="23" t="s">
        <v>149</v>
      </c>
      <c s="19" t="s">
        <v>37</v>
      </c>
      <c s="24" t="s">
        <v>150</v>
      </c>
      <c s="25" t="s">
        <v>151</v>
      </c>
      <c s="26">
        <v>364.7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644</v>
      </c>
    </row>
    <row r="104" spans="1:5" ht="63.75">
      <c r="A104" s="30" t="s">
        <v>42</v>
      </c>
      <c r="E104" s="31" t="s">
        <v>646</v>
      </c>
    </row>
    <row r="105" spans="1:5" ht="25.5">
      <c r="A105" t="s">
        <v>44</v>
      </c>
      <c r="E105" s="29" t="s">
        <v>153</v>
      </c>
    </row>
    <row r="106" spans="1:16" ht="12.75">
      <c r="A106" s="19" t="s">
        <v>35</v>
      </c>
      <c s="23" t="s">
        <v>211</v>
      </c>
      <c s="23" t="s">
        <v>438</v>
      </c>
      <c s="19" t="s">
        <v>52</v>
      </c>
      <c s="24" t="s">
        <v>439</v>
      </c>
      <c s="25" t="s">
        <v>151</v>
      </c>
      <c s="26">
        <v>578.56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440</v>
      </c>
    </row>
    <row r="108" spans="1:5" ht="51">
      <c r="A108" s="30" t="s">
        <v>42</v>
      </c>
      <c r="E108" s="31" t="s">
        <v>599</v>
      </c>
    </row>
    <row r="109" spans="1:5" ht="38.25">
      <c r="A109" t="s">
        <v>44</v>
      </c>
      <c r="E109" s="29" t="s">
        <v>442</v>
      </c>
    </row>
    <row r="110" spans="1:16" ht="12.75">
      <c r="A110" s="19" t="s">
        <v>35</v>
      </c>
      <c s="23" t="s">
        <v>217</v>
      </c>
      <c s="23" t="s">
        <v>443</v>
      </c>
      <c s="19" t="s">
        <v>37</v>
      </c>
      <c s="24" t="s">
        <v>444</v>
      </c>
      <c s="25" t="s">
        <v>151</v>
      </c>
      <c s="26">
        <v>578.56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599</v>
      </c>
    </row>
    <row r="113" spans="1:5" ht="25.5">
      <c r="A113" t="s">
        <v>44</v>
      </c>
      <c r="E113" s="29" t="s">
        <v>445</v>
      </c>
    </row>
    <row r="114" spans="1:16" ht="12.75">
      <c r="A114" s="19" t="s">
        <v>35</v>
      </c>
      <c s="23" t="s">
        <v>223</v>
      </c>
      <c s="23" t="s">
        <v>446</v>
      </c>
      <c s="19" t="s">
        <v>37</v>
      </c>
      <c s="24" t="s">
        <v>447</v>
      </c>
      <c s="25" t="s">
        <v>151</v>
      </c>
      <c s="26">
        <v>578.56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599</v>
      </c>
    </row>
    <row r="117" spans="1:5" ht="38.25">
      <c r="A117" t="s">
        <v>44</v>
      </c>
      <c r="E117" s="29" t="s">
        <v>448</v>
      </c>
    </row>
    <row r="118" spans="1:18" ht="12.75" customHeight="1">
      <c r="A118" s="5" t="s">
        <v>33</v>
      </c>
      <c s="5"/>
      <c s="35" t="s">
        <v>13</v>
      </c>
      <c s="5"/>
      <c s="21" t="s">
        <v>154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228</v>
      </c>
      <c s="23" t="s">
        <v>647</v>
      </c>
      <c s="19" t="s">
        <v>37</v>
      </c>
      <c s="24" t="s">
        <v>648</v>
      </c>
      <c s="25" t="s">
        <v>103</v>
      </c>
      <c s="26">
        <v>9.88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649</v>
      </c>
    </row>
    <row r="121" spans="1:5" ht="51">
      <c r="A121" s="30" t="s">
        <v>42</v>
      </c>
      <c r="E121" s="31" t="s">
        <v>650</v>
      </c>
    </row>
    <row r="122" spans="1:5" ht="369.75">
      <c r="A122" t="s">
        <v>44</v>
      </c>
      <c r="E122" s="29" t="s">
        <v>651</v>
      </c>
    </row>
    <row r="123" spans="1:16" ht="12.75">
      <c r="A123" s="19" t="s">
        <v>35</v>
      </c>
      <c s="23" t="s">
        <v>233</v>
      </c>
      <c s="23" t="s">
        <v>652</v>
      </c>
      <c s="19" t="s">
        <v>37</v>
      </c>
      <c s="24" t="s">
        <v>653</v>
      </c>
      <c s="25" t="s">
        <v>90</v>
      </c>
      <c s="26">
        <v>0.95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25.5">
      <c r="A125" s="30" t="s">
        <v>42</v>
      </c>
      <c r="E125" s="31" t="s">
        <v>654</v>
      </c>
    </row>
    <row r="126" spans="1:5" ht="267.75">
      <c r="A126" t="s">
        <v>44</v>
      </c>
      <c r="E126" s="29" t="s">
        <v>655</v>
      </c>
    </row>
    <row r="127" spans="1:18" ht="12.75" customHeight="1">
      <c r="A127" s="5" t="s">
        <v>33</v>
      </c>
      <c s="5"/>
      <c s="35" t="s">
        <v>12</v>
      </c>
      <c s="5"/>
      <c s="21" t="s">
        <v>656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9" t="s">
        <v>35</v>
      </c>
      <c s="23" t="s">
        <v>237</v>
      </c>
      <c s="23" t="s">
        <v>657</v>
      </c>
      <c s="19" t="s">
        <v>37</v>
      </c>
      <c s="24" t="s">
        <v>658</v>
      </c>
      <c s="25" t="s">
        <v>103</v>
      </c>
      <c s="26">
        <v>17.12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659</v>
      </c>
    </row>
    <row r="130" spans="1:5" ht="51">
      <c r="A130" s="30" t="s">
        <v>42</v>
      </c>
      <c r="E130" s="31" t="s">
        <v>660</v>
      </c>
    </row>
    <row r="131" spans="1:5" ht="25.5">
      <c r="A131" t="s">
        <v>44</v>
      </c>
      <c r="E131" s="29" t="s">
        <v>661</v>
      </c>
    </row>
    <row r="132" spans="1:18" ht="12.75" customHeight="1">
      <c r="A132" s="5" t="s">
        <v>33</v>
      </c>
      <c s="5"/>
      <c s="35" t="s">
        <v>23</v>
      </c>
      <c s="5"/>
      <c s="21" t="s">
        <v>173</v>
      </c>
      <c s="5"/>
      <c s="5"/>
      <c s="5"/>
      <c s="36">
        <f>0+Q132</f>
      </c>
      <c r="O132">
        <f>0+R132</f>
      </c>
      <c r="Q132">
        <f>0+I133+I137+I141+I145</f>
      </c>
      <c>
        <f>0+O133+O137+O141+O145</f>
      </c>
    </row>
    <row r="133" spans="1:16" ht="12.75">
      <c r="A133" s="19" t="s">
        <v>35</v>
      </c>
      <c s="23" t="s">
        <v>243</v>
      </c>
      <c s="23" t="s">
        <v>175</v>
      </c>
      <c s="19" t="s">
        <v>37</v>
      </c>
      <c s="24" t="s">
        <v>176</v>
      </c>
      <c s="25" t="s">
        <v>103</v>
      </c>
      <c s="26">
        <v>18.77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662</v>
      </c>
    </row>
    <row r="135" spans="1:5" ht="76.5">
      <c r="A135" s="30" t="s">
        <v>42</v>
      </c>
      <c r="E135" s="31" t="s">
        <v>663</v>
      </c>
    </row>
    <row r="136" spans="1:5" ht="369.75">
      <c r="A136" t="s">
        <v>44</v>
      </c>
      <c r="E136" s="29" t="s">
        <v>179</v>
      </c>
    </row>
    <row r="137" spans="1:16" ht="12.75">
      <c r="A137" s="19" t="s">
        <v>35</v>
      </c>
      <c s="23" t="s">
        <v>248</v>
      </c>
      <c s="23" t="s">
        <v>459</v>
      </c>
      <c s="19" t="s">
        <v>37</v>
      </c>
      <c s="24" t="s">
        <v>460</v>
      </c>
      <c s="25" t="s">
        <v>103</v>
      </c>
      <c s="26">
        <v>104.11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432</v>
      </c>
    </row>
    <row r="139" spans="1:5" ht="153">
      <c r="A139" s="30" t="s">
        <v>42</v>
      </c>
      <c r="E139" s="31" t="s">
        <v>664</v>
      </c>
    </row>
    <row r="140" spans="1:5" ht="38.25">
      <c r="A140" t="s">
        <v>44</v>
      </c>
      <c r="E140" s="29" t="s">
        <v>166</v>
      </c>
    </row>
    <row r="141" spans="1:16" ht="12.75">
      <c r="A141" s="19" t="s">
        <v>35</v>
      </c>
      <c s="23" t="s">
        <v>252</v>
      </c>
      <c s="23" t="s">
        <v>665</v>
      </c>
      <c s="19" t="s">
        <v>37</v>
      </c>
      <c s="24" t="s">
        <v>666</v>
      </c>
      <c s="25" t="s">
        <v>103</v>
      </c>
      <c s="26">
        <v>23.23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667</v>
      </c>
    </row>
    <row r="143" spans="1:5" ht="63.75">
      <c r="A143" s="30" t="s">
        <v>42</v>
      </c>
      <c r="E143" s="31" t="s">
        <v>668</v>
      </c>
    </row>
    <row r="144" spans="1:5" ht="102">
      <c r="A144" t="s">
        <v>44</v>
      </c>
      <c r="E144" s="29" t="s">
        <v>669</v>
      </c>
    </row>
    <row r="145" spans="1:16" ht="12.75">
      <c r="A145" s="19" t="s">
        <v>35</v>
      </c>
      <c s="23" t="s">
        <v>257</v>
      </c>
      <c s="23" t="s">
        <v>670</v>
      </c>
      <c s="19" t="s">
        <v>37</v>
      </c>
      <c s="24" t="s">
        <v>671</v>
      </c>
      <c s="25" t="s">
        <v>103</v>
      </c>
      <c s="26">
        <v>4.54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672</v>
      </c>
    </row>
    <row r="147" spans="1:5" ht="12.75">
      <c r="A147" s="30" t="s">
        <v>42</v>
      </c>
      <c r="E147" s="31" t="s">
        <v>673</v>
      </c>
    </row>
    <row r="148" spans="1:5" ht="357">
      <c r="A148" t="s">
        <v>44</v>
      </c>
      <c r="E148" s="29" t="s">
        <v>674</v>
      </c>
    </row>
    <row r="149" spans="1:18" ht="12.75" customHeight="1">
      <c r="A149" s="5" t="s">
        <v>33</v>
      </c>
      <c s="5"/>
      <c s="35" t="s">
        <v>25</v>
      </c>
      <c s="5"/>
      <c s="21" t="s">
        <v>87</v>
      </c>
      <c s="5"/>
      <c s="5"/>
      <c s="5"/>
      <c s="36">
        <f>0+Q149</f>
      </c>
      <c r="O149">
        <f>0+R149</f>
      </c>
      <c r="Q149">
        <f>0+I150+I154+I158+I162+I166</f>
      </c>
      <c>
        <f>0+O150+O154+O158+O162+O166</f>
      </c>
    </row>
    <row r="150" spans="1:16" ht="12.75">
      <c r="A150" s="19" t="s">
        <v>35</v>
      </c>
      <c s="23" t="s">
        <v>263</v>
      </c>
      <c s="23" t="s">
        <v>186</v>
      </c>
      <c s="19" t="s">
        <v>52</v>
      </c>
      <c s="24" t="s">
        <v>187</v>
      </c>
      <c s="25" t="s">
        <v>103</v>
      </c>
      <c s="26">
        <v>37.98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188</v>
      </c>
    </row>
    <row r="152" spans="1:5" ht="51">
      <c r="A152" s="30" t="s">
        <v>42</v>
      </c>
      <c r="E152" s="31" t="s">
        <v>675</v>
      </c>
    </row>
    <row r="153" spans="1:5" ht="51">
      <c r="A153" t="s">
        <v>44</v>
      </c>
      <c r="E153" s="29" t="s">
        <v>190</v>
      </c>
    </row>
    <row r="154" spans="1:16" ht="12.75">
      <c r="A154" s="19" t="s">
        <v>35</v>
      </c>
      <c s="23" t="s">
        <v>269</v>
      </c>
      <c s="23" t="s">
        <v>186</v>
      </c>
      <c s="19" t="s">
        <v>55</v>
      </c>
      <c s="24" t="s">
        <v>187</v>
      </c>
      <c s="25" t="s">
        <v>103</v>
      </c>
      <c s="26">
        <v>47.48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192</v>
      </c>
    </row>
    <row r="156" spans="1:5" ht="51">
      <c r="A156" s="30" t="s">
        <v>42</v>
      </c>
      <c r="E156" s="31" t="s">
        <v>676</v>
      </c>
    </row>
    <row r="157" spans="1:5" ht="51">
      <c r="A157" t="s">
        <v>44</v>
      </c>
      <c r="E157" s="29" t="s">
        <v>190</v>
      </c>
    </row>
    <row r="158" spans="1:16" ht="12.75">
      <c r="A158" s="19" t="s">
        <v>35</v>
      </c>
      <c s="23" t="s">
        <v>274</v>
      </c>
      <c s="23" t="s">
        <v>195</v>
      </c>
      <c s="19" t="s">
        <v>37</v>
      </c>
      <c s="24" t="s">
        <v>196</v>
      </c>
      <c s="25" t="s">
        <v>151</v>
      </c>
      <c s="26">
        <v>307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197</v>
      </c>
    </row>
    <row r="160" spans="1:5" ht="38.25">
      <c r="A160" s="30" t="s">
        <v>42</v>
      </c>
      <c r="E160" s="31" t="s">
        <v>677</v>
      </c>
    </row>
    <row r="161" spans="1:5" ht="51">
      <c r="A161" t="s">
        <v>44</v>
      </c>
      <c r="E161" s="29" t="s">
        <v>199</v>
      </c>
    </row>
    <row r="162" spans="1:16" ht="12.75">
      <c r="A162" s="19" t="s">
        <v>35</v>
      </c>
      <c s="23" t="s">
        <v>280</v>
      </c>
      <c s="23" t="s">
        <v>466</v>
      </c>
      <c s="19" t="s">
        <v>37</v>
      </c>
      <c s="24" t="s">
        <v>467</v>
      </c>
      <c s="25" t="s">
        <v>103</v>
      </c>
      <c s="26">
        <v>12.28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203</v>
      </c>
    </row>
    <row r="164" spans="1:5" ht="38.25">
      <c r="A164" s="30" t="s">
        <v>42</v>
      </c>
      <c r="E164" s="31" t="s">
        <v>678</v>
      </c>
    </row>
    <row r="165" spans="1:5" ht="204">
      <c r="A165" t="s">
        <v>44</v>
      </c>
      <c r="E165" s="29" t="s">
        <v>469</v>
      </c>
    </row>
    <row r="166" spans="1:16" ht="12.75">
      <c r="A166" s="19" t="s">
        <v>35</v>
      </c>
      <c s="23" t="s">
        <v>284</v>
      </c>
      <c s="23" t="s">
        <v>470</v>
      </c>
      <c s="19" t="s">
        <v>37</v>
      </c>
      <c s="24" t="s">
        <v>471</v>
      </c>
      <c s="25" t="s">
        <v>103</v>
      </c>
      <c s="26">
        <v>20.05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209</v>
      </c>
    </row>
    <row r="168" spans="1:5" ht="38.25">
      <c r="A168" s="30" t="s">
        <v>42</v>
      </c>
      <c r="E168" s="31" t="s">
        <v>679</v>
      </c>
    </row>
    <row r="169" spans="1:5" ht="204">
      <c r="A169" t="s">
        <v>44</v>
      </c>
      <c r="E169" s="29" t="s">
        <v>469</v>
      </c>
    </row>
    <row r="170" spans="1:18" ht="12.75" customHeight="1">
      <c r="A170" s="5" t="s">
        <v>33</v>
      </c>
      <c s="5"/>
      <c s="35" t="s">
        <v>67</v>
      </c>
      <c s="5"/>
      <c s="21" t="s">
        <v>236</v>
      </c>
      <c s="5"/>
      <c s="5"/>
      <c s="5"/>
      <c s="36">
        <f>0+Q170</f>
      </c>
      <c r="O170">
        <f>0+R170</f>
      </c>
      <c r="Q170">
        <f>0+I171+I175+I179+I183+I187+I191+I195+I199+I203+I207+I211+I215+I219+I223+I227+I231+I235+I239</f>
      </c>
      <c>
        <f>0+O171+O175+O179+O183+O187+O191+O195+O199+O203+O207+O211+O215+O219+O223+O227+O231+O235+O239</f>
      </c>
    </row>
    <row r="171" spans="1:16" ht="12.75">
      <c r="A171" s="19" t="s">
        <v>35</v>
      </c>
      <c s="23" t="s">
        <v>289</v>
      </c>
      <c s="23" t="s">
        <v>680</v>
      </c>
      <c s="19" t="s">
        <v>37</v>
      </c>
      <c s="24" t="s">
        <v>681</v>
      </c>
      <c s="25" t="s">
        <v>117</v>
      </c>
      <c s="26">
        <v>131.4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682</v>
      </c>
    </row>
    <row r="173" spans="1:5" ht="25.5">
      <c r="A173" s="30" t="s">
        <v>42</v>
      </c>
      <c r="E173" s="31" t="s">
        <v>683</v>
      </c>
    </row>
    <row r="174" spans="1:5" ht="255">
      <c r="A174" t="s">
        <v>44</v>
      </c>
      <c r="E174" s="29" t="s">
        <v>481</v>
      </c>
    </row>
    <row r="175" spans="1:16" ht="12.75">
      <c r="A175" s="19" t="s">
        <v>35</v>
      </c>
      <c s="23" t="s">
        <v>293</v>
      </c>
      <c s="23" t="s">
        <v>684</v>
      </c>
      <c s="19" t="s">
        <v>37</v>
      </c>
      <c s="24" t="s">
        <v>685</v>
      </c>
      <c s="25" t="s">
        <v>117</v>
      </c>
      <c s="26">
        <v>4.6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25.5">
      <c r="A176" s="28" t="s">
        <v>40</v>
      </c>
      <c r="E176" s="29" t="s">
        <v>686</v>
      </c>
    </row>
    <row r="177" spans="1:5" ht="25.5">
      <c r="A177" s="30" t="s">
        <v>42</v>
      </c>
      <c r="E177" s="31" t="s">
        <v>687</v>
      </c>
    </row>
    <row r="178" spans="1:5" ht="255">
      <c r="A178" t="s">
        <v>44</v>
      </c>
      <c r="E178" s="29" t="s">
        <v>481</v>
      </c>
    </row>
    <row r="179" spans="1:16" ht="12.75">
      <c r="A179" s="19" t="s">
        <v>35</v>
      </c>
      <c s="23" t="s">
        <v>299</v>
      </c>
      <c s="23" t="s">
        <v>489</v>
      </c>
      <c s="19" t="s">
        <v>37</v>
      </c>
      <c s="24" t="s">
        <v>490</v>
      </c>
      <c s="25" t="s">
        <v>117</v>
      </c>
      <c s="26">
        <v>95.1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25.5">
      <c r="A180" s="28" t="s">
        <v>40</v>
      </c>
      <c r="E180" s="29" t="s">
        <v>491</v>
      </c>
    </row>
    <row r="181" spans="1:5" ht="25.5">
      <c r="A181" s="30" t="s">
        <v>42</v>
      </c>
      <c r="E181" s="31" t="s">
        <v>688</v>
      </c>
    </row>
    <row r="182" spans="1:5" ht="255">
      <c r="A182" t="s">
        <v>44</v>
      </c>
      <c r="E182" s="29" t="s">
        <v>481</v>
      </c>
    </row>
    <row r="183" spans="1:16" ht="12.75">
      <c r="A183" s="19" t="s">
        <v>35</v>
      </c>
      <c s="23" t="s">
        <v>303</v>
      </c>
      <c s="23" t="s">
        <v>689</v>
      </c>
      <c s="19" t="s">
        <v>37</v>
      </c>
      <c s="24" t="s">
        <v>690</v>
      </c>
      <c s="25" t="s">
        <v>117</v>
      </c>
      <c s="26">
        <v>3.7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691</v>
      </c>
    </row>
    <row r="185" spans="1:5" ht="25.5">
      <c r="A185" s="30" t="s">
        <v>42</v>
      </c>
      <c r="E185" s="31" t="s">
        <v>692</v>
      </c>
    </row>
    <row r="186" spans="1:5" ht="255">
      <c r="A186" t="s">
        <v>44</v>
      </c>
      <c r="E186" s="29" t="s">
        <v>481</v>
      </c>
    </row>
    <row r="187" spans="1:16" ht="12.75">
      <c r="A187" s="19" t="s">
        <v>35</v>
      </c>
      <c s="23" t="s">
        <v>308</v>
      </c>
      <c s="23" t="s">
        <v>493</v>
      </c>
      <c s="19" t="s">
        <v>37</v>
      </c>
      <c s="24" t="s">
        <v>494</v>
      </c>
      <c s="25" t="s">
        <v>117</v>
      </c>
      <c s="26">
        <v>226.5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495</v>
      </c>
    </row>
    <row r="189" spans="1:5" ht="12.75">
      <c r="A189" s="30" t="s">
        <v>42</v>
      </c>
      <c r="E189" s="31" t="s">
        <v>693</v>
      </c>
    </row>
    <row r="190" spans="1:5" ht="242.25">
      <c r="A190" t="s">
        <v>44</v>
      </c>
      <c r="E190" s="29" t="s">
        <v>242</v>
      </c>
    </row>
    <row r="191" spans="1:16" ht="12.75">
      <c r="A191" s="19" t="s">
        <v>35</v>
      </c>
      <c s="23" t="s">
        <v>313</v>
      </c>
      <c s="23" t="s">
        <v>502</v>
      </c>
      <c s="19" t="s">
        <v>52</v>
      </c>
      <c s="24" t="s">
        <v>503</v>
      </c>
      <c s="25" t="s">
        <v>77</v>
      </c>
      <c s="26">
        <v>1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694</v>
      </c>
    </row>
    <row r="193" spans="1:5" ht="12.75">
      <c r="A193" s="30" t="s">
        <v>42</v>
      </c>
      <c r="E193" s="31" t="s">
        <v>695</v>
      </c>
    </row>
    <row r="194" spans="1:5" ht="242.25">
      <c r="A194" t="s">
        <v>44</v>
      </c>
      <c r="E194" s="29" t="s">
        <v>506</v>
      </c>
    </row>
    <row r="195" spans="1:16" ht="12.75">
      <c r="A195" s="19" t="s">
        <v>35</v>
      </c>
      <c s="23" t="s">
        <v>319</v>
      </c>
      <c s="23" t="s">
        <v>502</v>
      </c>
      <c s="19" t="s">
        <v>55</v>
      </c>
      <c s="24" t="s">
        <v>503</v>
      </c>
      <c s="25" t="s">
        <v>77</v>
      </c>
      <c s="26">
        <v>1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25.5">
      <c r="A196" s="28" t="s">
        <v>40</v>
      </c>
      <c r="E196" s="29" t="s">
        <v>696</v>
      </c>
    </row>
    <row r="197" spans="1:5" ht="12.75">
      <c r="A197" s="30" t="s">
        <v>42</v>
      </c>
      <c r="E197" s="31" t="s">
        <v>697</v>
      </c>
    </row>
    <row r="198" spans="1:5" ht="242.25">
      <c r="A198" t="s">
        <v>44</v>
      </c>
      <c r="E198" s="29" t="s">
        <v>506</v>
      </c>
    </row>
    <row r="199" spans="1:16" ht="12.75">
      <c r="A199" s="19" t="s">
        <v>35</v>
      </c>
      <c s="23" t="s">
        <v>325</v>
      </c>
      <c s="23" t="s">
        <v>502</v>
      </c>
      <c s="19" t="s">
        <v>58</v>
      </c>
      <c s="24" t="s">
        <v>503</v>
      </c>
      <c s="25" t="s">
        <v>77</v>
      </c>
      <c s="26">
        <v>1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696</v>
      </c>
    </row>
    <row r="201" spans="1:5" ht="12.75">
      <c r="A201" s="30" t="s">
        <v>42</v>
      </c>
      <c r="E201" s="31" t="s">
        <v>698</v>
      </c>
    </row>
    <row r="202" spans="1:5" ht="242.25">
      <c r="A202" t="s">
        <v>44</v>
      </c>
      <c r="E202" s="29" t="s">
        <v>506</v>
      </c>
    </row>
    <row r="203" spans="1:16" ht="12.75">
      <c r="A203" s="19" t="s">
        <v>35</v>
      </c>
      <c s="23" t="s">
        <v>330</v>
      </c>
      <c s="23" t="s">
        <v>502</v>
      </c>
      <c s="19" t="s">
        <v>510</v>
      </c>
      <c s="24" t="s">
        <v>503</v>
      </c>
      <c s="25" t="s">
        <v>77</v>
      </c>
      <c s="26">
        <v>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699</v>
      </c>
    </row>
    <row r="205" spans="1:5" ht="12.75">
      <c r="A205" s="30" t="s">
        <v>42</v>
      </c>
      <c r="E205" s="31" t="s">
        <v>700</v>
      </c>
    </row>
    <row r="206" spans="1:5" ht="242.25">
      <c r="A206" t="s">
        <v>44</v>
      </c>
      <c r="E206" s="29" t="s">
        <v>506</v>
      </c>
    </row>
    <row r="207" spans="1:16" ht="12.75">
      <c r="A207" s="19" t="s">
        <v>35</v>
      </c>
      <c s="23" t="s">
        <v>519</v>
      </c>
      <c s="23" t="s">
        <v>701</v>
      </c>
      <c s="19" t="s">
        <v>52</v>
      </c>
      <c s="24" t="s">
        <v>702</v>
      </c>
      <c s="25" t="s">
        <v>77</v>
      </c>
      <c s="26">
        <v>1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38.25">
      <c r="A208" s="28" t="s">
        <v>40</v>
      </c>
      <c r="E208" s="29" t="s">
        <v>703</v>
      </c>
    </row>
    <row r="209" spans="1:5" ht="12.75">
      <c r="A209" s="30" t="s">
        <v>42</v>
      </c>
      <c r="E209" s="31" t="s">
        <v>704</v>
      </c>
    </row>
    <row r="210" spans="1:5" ht="242.25">
      <c r="A210" t="s">
        <v>44</v>
      </c>
      <c r="E210" s="29" t="s">
        <v>506</v>
      </c>
    </row>
    <row r="211" spans="1:16" ht="12.75">
      <c r="A211" s="19" t="s">
        <v>35</v>
      </c>
      <c s="23" t="s">
        <v>522</v>
      </c>
      <c s="23" t="s">
        <v>701</v>
      </c>
      <c s="19" t="s">
        <v>55</v>
      </c>
      <c s="24" t="s">
        <v>702</v>
      </c>
      <c s="25" t="s">
        <v>77</v>
      </c>
      <c s="26">
        <v>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25.5">
      <c r="A212" s="28" t="s">
        <v>40</v>
      </c>
      <c r="E212" s="29" t="s">
        <v>705</v>
      </c>
    </row>
    <row r="213" spans="1:5" ht="12.75">
      <c r="A213" s="30" t="s">
        <v>42</v>
      </c>
      <c r="E213" s="31" t="s">
        <v>706</v>
      </c>
    </row>
    <row r="214" spans="1:5" ht="242.25">
      <c r="A214" t="s">
        <v>44</v>
      </c>
      <c r="E214" s="29" t="s">
        <v>506</v>
      </c>
    </row>
    <row r="215" spans="1:16" ht="12.75">
      <c r="A215" s="19" t="s">
        <v>35</v>
      </c>
      <c s="23" t="s">
        <v>525</v>
      </c>
      <c s="23" t="s">
        <v>701</v>
      </c>
      <c s="19" t="s">
        <v>58</v>
      </c>
      <c s="24" t="s">
        <v>702</v>
      </c>
      <c s="25" t="s">
        <v>77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707</v>
      </c>
    </row>
    <row r="217" spans="1:5" ht="12.75">
      <c r="A217" s="30" t="s">
        <v>42</v>
      </c>
      <c r="E217" s="31" t="s">
        <v>708</v>
      </c>
    </row>
    <row r="218" spans="1:5" ht="242.25">
      <c r="A218" t="s">
        <v>44</v>
      </c>
      <c r="E218" s="29" t="s">
        <v>506</v>
      </c>
    </row>
    <row r="219" spans="1:16" ht="12.75">
      <c r="A219" s="19" t="s">
        <v>35</v>
      </c>
      <c s="23" t="s">
        <v>529</v>
      </c>
      <c s="23" t="s">
        <v>701</v>
      </c>
      <c s="19" t="s">
        <v>510</v>
      </c>
      <c s="24" t="s">
        <v>702</v>
      </c>
      <c s="25" t="s">
        <v>77</v>
      </c>
      <c s="26">
        <v>1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705</v>
      </c>
    </row>
    <row r="221" spans="1:5" ht="12.75">
      <c r="A221" s="30" t="s">
        <v>42</v>
      </c>
      <c r="E221" s="31" t="s">
        <v>709</v>
      </c>
    </row>
    <row r="222" spans="1:5" ht="242.25">
      <c r="A222" t="s">
        <v>44</v>
      </c>
      <c r="E222" s="29" t="s">
        <v>506</v>
      </c>
    </row>
    <row r="223" spans="1:16" ht="12.75">
      <c r="A223" s="19" t="s">
        <v>35</v>
      </c>
      <c s="23" t="s">
        <v>532</v>
      </c>
      <c s="23" t="s">
        <v>701</v>
      </c>
      <c s="19" t="s">
        <v>512</v>
      </c>
      <c s="24" t="s">
        <v>702</v>
      </c>
      <c s="25" t="s">
        <v>77</v>
      </c>
      <c s="26">
        <v>1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705</v>
      </c>
    </row>
    <row r="225" spans="1:5" ht="12.75">
      <c r="A225" s="30" t="s">
        <v>42</v>
      </c>
      <c r="E225" s="31" t="s">
        <v>710</v>
      </c>
    </row>
    <row r="226" spans="1:5" ht="242.25">
      <c r="A226" t="s">
        <v>44</v>
      </c>
      <c r="E226" s="29" t="s">
        <v>506</v>
      </c>
    </row>
    <row r="227" spans="1:16" ht="12.75">
      <c r="A227" s="19" t="s">
        <v>35</v>
      </c>
      <c s="23" t="s">
        <v>536</v>
      </c>
      <c s="23" t="s">
        <v>711</v>
      </c>
      <c s="19" t="s">
        <v>37</v>
      </c>
      <c s="24" t="s">
        <v>712</v>
      </c>
      <c s="25" t="s">
        <v>103</v>
      </c>
      <c s="26">
        <v>117.36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713</v>
      </c>
    </row>
    <row r="229" spans="1:5" ht="38.25">
      <c r="A229" s="30" t="s">
        <v>42</v>
      </c>
      <c r="E229" s="31" t="s">
        <v>714</v>
      </c>
    </row>
    <row r="230" spans="1:5" ht="369.75">
      <c r="A230" t="s">
        <v>44</v>
      </c>
      <c r="E230" s="29" t="s">
        <v>179</v>
      </c>
    </row>
    <row r="231" spans="1:16" ht="12.75">
      <c r="A231" s="19" t="s">
        <v>35</v>
      </c>
      <c s="23" t="s">
        <v>542</v>
      </c>
      <c s="23" t="s">
        <v>552</v>
      </c>
      <c s="19" t="s">
        <v>37</v>
      </c>
      <c s="24" t="s">
        <v>553</v>
      </c>
      <c s="25" t="s">
        <v>117</v>
      </c>
      <c s="26">
        <v>103.4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51">
      <c r="A233" s="30" t="s">
        <v>42</v>
      </c>
      <c r="E233" s="31" t="s">
        <v>715</v>
      </c>
    </row>
    <row r="234" spans="1:5" ht="51">
      <c r="A234" t="s">
        <v>44</v>
      </c>
      <c r="E234" s="29" t="s">
        <v>555</v>
      </c>
    </row>
    <row r="235" spans="1:16" ht="12.75">
      <c r="A235" s="19" t="s">
        <v>35</v>
      </c>
      <c s="23" t="s">
        <v>546</v>
      </c>
      <c s="23" t="s">
        <v>716</v>
      </c>
      <c s="19" t="s">
        <v>37</v>
      </c>
      <c s="24" t="s">
        <v>717</v>
      </c>
      <c s="25" t="s">
        <v>117</v>
      </c>
      <c s="26">
        <v>134.1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25.5">
      <c r="A237" s="30" t="s">
        <v>42</v>
      </c>
      <c r="E237" s="31" t="s">
        <v>718</v>
      </c>
    </row>
    <row r="238" spans="1:5" ht="51">
      <c r="A238" t="s">
        <v>44</v>
      </c>
      <c r="E238" s="29" t="s">
        <v>555</v>
      </c>
    </row>
    <row r="239" spans="1:16" ht="12.75">
      <c r="A239" s="19" t="s">
        <v>35</v>
      </c>
      <c s="23" t="s">
        <v>551</v>
      </c>
      <c s="23" t="s">
        <v>557</v>
      </c>
      <c s="19" t="s">
        <v>37</v>
      </c>
      <c s="24" t="s">
        <v>558</v>
      </c>
      <c s="25" t="s">
        <v>117</v>
      </c>
      <c s="26">
        <v>234.8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51">
      <c r="A241" s="30" t="s">
        <v>42</v>
      </c>
      <c r="E241" s="31" t="s">
        <v>719</v>
      </c>
    </row>
    <row r="242" spans="1:5" ht="25.5">
      <c r="A242" t="s">
        <v>44</v>
      </c>
      <c r="E242" s="29" t="s">
        <v>559</v>
      </c>
    </row>
    <row r="243" spans="1:18" ht="12.75" customHeight="1">
      <c r="A243" s="5" t="s">
        <v>33</v>
      </c>
      <c s="5"/>
      <c s="35" t="s">
        <v>30</v>
      </c>
      <c s="5"/>
      <c s="21" t="s">
        <v>256</v>
      </c>
      <c s="5"/>
      <c s="5"/>
      <c s="5"/>
      <c s="36">
        <f>0+Q243</f>
      </c>
      <c r="O243">
        <f>0+R243</f>
      </c>
      <c r="Q243">
        <f>0+I244+I248</f>
      </c>
      <c>
        <f>0+O244+O248</f>
      </c>
    </row>
    <row r="244" spans="1:16" ht="12.75">
      <c r="A244" s="19" t="s">
        <v>35</v>
      </c>
      <c s="23" t="s">
        <v>556</v>
      </c>
      <c s="23" t="s">
        <v>566</v>
      </c>
      <c s="19" t="s">
        <v>37</v>
      </c>
      <c s="24" t="s">
        <v>567</v>
      </c>
      <c s="25" t="s">
        <v>117</v>
      </c>
      <c s="26">
        <v>10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720</v>
      </c>
    </row>
    <row r="247" spans="1:5" ht="25.5">
      <c r="A247" t="s">
        <v>44</v>
      </c>
      <c r="E247" s="29" t="s">
        <v>569</v>
      </c>
    </row>
    <row r="248" spans="1:16" ht="12.75">
      <c r="A248" s="19" t="s">
        <v>35</v>
      </c>
      <c s="23" t="s">
        <v>560</v>
      </c>
      <c s="23" t="s">
        <v>571</v>
      </c>
      <c s="19" t="s">
        <v>37</v>
      </c>
      <c s="24" t="s">
        <v>572</v>
      </c>
      <c s="25" t="s">
        <v>117</v>
      </c>
      <c s="26">
        <v>7.4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134</v>
      </c>
    </row>
    <row r="250" spans="1:5" ht="12.75">
      <c r="A250" s="30" t="s">
        <v>42</v>
      </c>
      <c r="E250" s="31" t="s">
        <v>604</v>
      </c>
    </row>
    <row r="251" spans="1:5" ht="38.25">
      <c r="A251" t="s">
        <v>44</v>
      </c>
      <c r="E251" s="29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0+O8+O17+O46+O55+O60+O73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721</v>
      </c>
      <c s="32">
        <f>0+I8+I17+I46+I55+I60+I73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721</v>
      </c>
      <c s="5"/>
      <c s="14" t="s">
        <v>722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249.1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38.25">
      <c r="A11" s="30" t="s">
        <v>42</v>
      </c>
      <c r="E11" s="31" t="s">
        <v>723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4.51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12.75">
      <c r="A15" s="30" t="s">
        <v>42</v>
      </c>
      <c r="E15" s="31" t="s">
        <v>724</v>
      </c>
    </row>
    <row r="16" spans="1:5" ht="25.5">
      <c r="A16" t="s">
        <v>44</v>
      </c>
      <c r="E16" s="29" t="s">
        <v>93</v>
      </c>
    </row>
    <row r="17" spans="1:18" ht="12.75" customHeight="1">
      <c r="A17" s="5" t="s">
        <v>33</v>
      </c>
      <c s="5"/>
      <c s="35" t="s">
        <v>19</v>
      </c>
      <c s="5"/>
      <c s="21" t="s">
        <v>100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597</v>
      </c>
      <c s="19" t="s">
        <v>37</v>
      </c>
      <c s="24" t="s">
        <v>598</v>
      </c>
      <c s="25" t="s">
        <v>151</v>
      </c>
      <c s="26">
        <v>283.5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140</v>
      </c>
    </row>
    <row r="20" spans="1:5" ht="25.5">
      <c r="A20" s="30" t="s">
        <v>42</v>
      </c>
      <c r="E20" s="31" t="s">
        <v>725</v>
      </c>
    </row>
    <row r="21" spans="1:5" ht="12.75">
      <c r="A21" t="s">
        <v>44</v>
      </c>
      <c r="E21" s="29" t="s">
        <v>600</v>
      </c>
    </row>
    <row r="22" spans="1:16" ht="12.75">
      <c r="A22" s="19" t="s">
        <v>35</v>
      </c>
      <c s="23" t="s">
        <v>23</v>
      </c>
      <c s="23" t="s">
        <v>144</v>
      </c>
      <c s="19" t="s">
        <v>52</v>
      </c>
      <c s="24" t="s">
        <v>145</v>
      </c>
      <c s="25" t="s">
        <v>103</v>
      </c>
      <c s="26">
        <v>11.1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419</v>
      </c>
    </row>
    <row r="24" spans="1:5" ht="25.5">
      <c r="A24" s="30" t="s">
        <v>42</v>
      </c>
      <c r="E24" s="31" t="s">
        <v>726</v>
      </c>
    </row>
    <row r="25" spans="1:5" ht="318.75">
      <c r="A25" t="s">
        <v>44</v>
      </c>
      <c r="E25" s="29" t="s">
        <v>147</v>
      </c>
    </row>
    <row r="26" spans="1:16" ht="12.75">
      <c r="A26" s="19" t="s">
        <v>35</v>
      </c>
      <c s="23" t="s">
        <v>25</v>
      </c>
      <c s="23" t="s">
        <v>144</v>
      </c>
      <c s="19" t="s">
        <v>55</v>
      </c>
      <c s="24" t="s">
        <v>145</v>
      </c>
      <c s="25" t="s">
        <v>103</v>
      </c>
      <c s="26">
        <v>89.1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727</v>
      </c>
    </row>
    <row r="28" spans="1:5" ht="25.5">
      <c r="A28" s="30" t="s">
        <v>42</v>
      </c>
      <c r="E28" s="31" t="s">
        <v>728</v>
      </c>
    </row>
    <row r="29" spans="1:5" ht="318.75">
      <c r="A29" t="s">
        <v>44</v>
      </c>
      <c r="E29" s="29" t="s">
        <v>147</v>
      </c>
    </row>
    <row r="30" spans="1:16" ht="12.75">
      <c r="A30" s="19" t="s">
        <v>35</v>
      </c>
      <c s="23" t="s">
        <v>27</v>
      </c>
      <c s="23" t="s">
        <v>636</v>
      </c>
      <c s="19" t="s">
        <v>37</v>
      </c>
      <c s="24" t="s">
        <v>637</v>
      </c>
      <c s="25" t="s">
        <v>103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627</v>
      </c>
    </row>
    <row r="32" spans="1:5" ht="25.5">
      <c r="A32" s="30" t="s">
        <v>42</v>
      </c>
      <c r="E32" s="31" t="s">
        <v>729</v>
      </c>
    </row>
    <row r="33" spans="1:5" ht="280.5">
      <c r="A33" t="s">
        <v>44</v>
      </c>
      <c r="E33" s="29" t="s">
        <v>639</v>
      </c>
    </row>
    <row r="34" spans="1:16" ht="12.75">
      <c r="A34" s="19" t="s">
        <v>35</v>
      </c>
      <c s="23" t="s">
        <v>63</v>
      </c>
      <c s="23" t="s">
        <v>438</v>
      </c>
      <c s="19" t="s">
        <v>52</v>
      </c>
      <c s="24" t="s">
        <v>439</v>
      </c>
      <c s="25" t="s">
        <v>151</v>
      </c>
      <c s="26">
        <v>283.5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440</v>
      </c>
    </row>
    <row r="36" spans="1:5" ht="25.5">
      <c r="A36" s="30" t="s">
        <v>42</v>
      </c>
      <c r="E36" s="31" t="s">
        <v>725</v>
      </c>
    </row>
    <row r="37" spans="1:5" ht="38.25">
      <c r="A37" t="s">
        <v>44</v>
      </c>
      <c r="E37" s="29" t="s">
        <v>442</v>
      </c>
    </row>
    <row r="38" spans="1:16" ht="12.75">
      <c r="A38" s="19" t="s">
        <v>35</v>
      </c>
      <c s="23" t="s">
        <v>67</v>
      </c>
      <c s="23" t="s">
        <v>443</v>
      </c>
      <c s="19" t="s">
        <v>37</v>
      </c>
      <c s="24" t="s">
        <v>444</v>
      </c>
      <c s="25" t="s">
        <v>151</v>
      </c>
      <c s="26">
        <v>283.5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725</v>
      </c>
    </row>
    <row r="41" spans="1:5" ht="25.5">
      <c r="A41" t="s">
        <v>44</v>
      </c>
      <c r="E41" s="29" t="s">
        <v>445</v>
      </c>
    </row>
    <row r="42" spans="1:16" ht="12.75">
      <c r="A42" s="19" t="s">
        <v>35</v>
      </c>
      <c s="23" t="s">
        <v>30</v>
      </c>
      <c s="23" t="s">
        <v>446</v>
      </c>
      <c s="19" t="s">
        <v>37</v>
      </c>
      <c s="24" t="s">
        <v>447</v>
      </c>
      <c s="25" t="s">
        <v>151</v>
      </c>
      <c s="26">
        <v>283.5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725</v>
      </c>
    </row>
    <row r="45" spans="1:5" ht="38.25">
      <c r="A45" t="s">
        <v>44</v>
      </c>
      <c r="E45" s="29" t="s">
        <v>448</v>
      </c>
    </row>
    <row r="46" spans="1:18" ht="12.75" customHeight="1">
      <c r="A46" s="5" t="s">
        <v>33</v>
      </c>
      <c s="5"/>
      <c s="35" t="s">
        <v>13</v>
      </c>
      <c s="5"/>
      <c s="21" t="s">
        <v>154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647</v>
      </c>
      <c s="19" t="s">
        <v>37</v>
      </c>
      <c s="24" t="s">
        <v>648</v>
      </c>
      <c s="25" t="s">
        <v>103</v>
      </c>
      <c s="26">
        <v>1.92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649</v>
      </c>
    </row>
    <row r="49" spans="1:5" ht="25.5">
      <c r="A49" s="30" t="s">
        <v>42</v>
      </c>
      <c r="E49" s="31" t="s">
        <v>730</v>
      </c>
    </row>
    <row r="50" spans="1:5" ht="369.75">
      <c r="A50" t="s">
        <v>44</v>
      </c>
      <c r="E50" s="29" t="s">
        <v>651</v>
      </c>
    </row>
    <row r="51" spans="1:16" ht="12.75">
      <c r="A51" s="19" t="s">
        <v>35</v>
      </c>
      <c s="23" t="s">
        <v>81</v>
      </c>
      <c s="23" t="s">
        <v>652</v>
      </c>
      <c s="19" t="s">
        <v>37</v>
      </c>
      <c s="24" t="s">
        <v>653</v>
      </c>
      <c s="25" t="s">
        <v>90</v>
      </c>
      <c s="26">
        <v>0.19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25.5">
      <c r="A53" s="30" t="s">
        <v>42</v>
      </c>
      <c r="E53" s="31" t="s">
        <v>731</v>
      </c>
    </row>
    <row r="54" spans="1:5" ht="267.75">
      <c r="A54" t="s">
        <v>44</v>
      </c>
      <c r="E54" s="29" t="s">
        <v>655</v>
      </c>
    </row>
    <row r="55" spans="1:18" ht="12.75" customHeight="1">
      <c r="A55" s="5" t="s">
        <v>33</v>
      </c>
      <c s="5"/>
      <c s="35" t="s">
        <v>12</v>
      </c>
      <c s="5"/>
      <c s="21" t="s">
        <v>656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9" t="s">
        <v>35</v>
      </c>
      <c s="23" t="s">
        <v>137</v>
      </c>
      <c s="23" t="s">
        <v>657</v>
      </c>
      <c s="19" t="s">
        <v>37</v>
      </c>
      <c s="24" t="s">
        <v>658</v>
      </c>
      <c s="25" t="s">
        <v>103</v>
      </c>
      <c s="26">
        <v>3.72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659</v>
      </c>
    </row>
    <row r="58" spans="1:5" ht="25.5">
      <c r="A58" s="30" t="s">
        <v>42</v>
      </c>
      <c r="E58" s="31" t="s">
        <v>732</v>
      </c>
    </row>
    <row r="59" spans="1:5" ht="25.5">
      <c r="A59" t="s">
        <v>44</v>
      </c>
      <c r="E59" s="29" t="s">
        <v>661</v>
      </c>
    </row>
    <row r="60" spans="1:18" ht="12.75" customHeight="1">
      <c r="A60" s="5" t="s">
        <v>33</v>
      </c>
      <c s="5"/>
      <c s="35" t="s">
        <v>23</v>
      </c>
      <c s="5"/>
      <c s="21" t="s">
        <v>173</v>
      </c>
      <c s="5"/>
      <c s="5"/>
      <c s="5"/>
      <c s="36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35</v>
      </c>
      <c s="23" t="s">
        <v>143</v>
      </c>
      <c s="23" t="s">
        <v>175</v>
      </c>
      <c s="19" t="s">
        <v>37</v>
      </c>
      <c s="24" t="s">
        <v>176</v>
      </c>
      <c s="25" t="s">
        <v>103</v>
      </c>
      <c s="26">
        <v>1.91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662</v>
      </c>
    </row>
    <row r="63" spans="1:5" ht="25.5">
      <c r="A63" s="30" t="s">
        <v>42</v>
      </c>
      <c r="E63" s="31" t="s">
        <v>733</v>
      </c>
    </row>
    <row r="64" spans="1:5" ht="369.75">
      <c r="A64" t="s">
        <v>44</v>
      </c>
      <c r="E64" s="29" t="s">
        <v>179</v>
      </c>
    </row>
    <row r="65" spans="1:16" ht="12.75">
      <c r="A65" s="19" t="s">
        <v>35</v>
      </c>
      <c s="23" t="s">
        <v>148</v>
      </c>
      <c s="23" t="s">
        <v>459</v>
      </c>
      <c s="19" t="s">
        <v>37</v>
      </c>
      <c s="24" t="s">
        <v>460</v>
      </c>
      <c s="25" t="s">
        <v>103</v>
      </c>
      <c s="26">
        <v>1.91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432</v>
      </c>
    </row>
    <row r="67" spans="1:5" ht="25.5">
      <c r="A67" s="30" t="s">
        <v>42</v>
      </c>
      <c r="E67" s="31" t="s">
        <v>733</v>
      </c>
    </row>
    <row r="68" spans="1:5" ht="38.25">
      <c r="A68" t="s">
        <v>44</v>
      </c>
      <c r="E68" s="29" t="s">
        <v>166</v>
      </c>
    </row>
    <row r="69" spans="1:16" ht="12.75">
      <c r="A69" s="19" t="s">
        <v>35</v>
      </c>
      <c s="23" t="s">
        <v>155</v>
      </c>
      <c s="23" t="s">
        <v>665</v>
      </c>
      <c s="19" t="s">
        <v>37</v>
      </c>
      <c s="24" t="s">
        <v>666</v>
      </c>
      <c s="25" t="s">
        <v>103</v>
      </c>
      <c s="26">
        <v>2.55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667</v>
      </c>
    </row>
    <row r="71" spans="1:5" ht="25.5">
      <c r="A71" s="30" t="s">
        <v>42</v>
      </c>
      <c r="E71" s="31" t="s">
        <v>734</v>
      </c>
    </row>
    <row r="72" spans="1:5" ht="102">
      <c r="A72" t="s">
        <v>44</v>
      </c>
      <c r="E72" s="29" t="s">
        <v>669</v>
      </c>
    </row>
    <row r="73" spans="1:18" ht="12.75" customHeight="1">
      <c r="A73" s="5" t="s">
        <v>33</v>
      </c>
      <c s="5"/>
      <c s="35" t="s">
        <v>30</v>
      </c>
      <c s="5"/>
      <c s="21" t="s">
        <v>256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12.75">
      <c r="A74" s="19" t="s">
        <v>35</v>
      </c>
      <c s="23" t="s">
        <v>161</v>
      </c>
      <c s="23" t="s">
        <v>735</v>
      </c>
      <c s="19" t="s">
        <v>37</v>
      </c>
      <c s="24" t="s">
        <v>736</v>
      </c>
      <c s="25" t="s">
        <v>77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737</v>
      </c>
    </row>
    <row r="76" spans="1:5" ht="12.75">
      <c r="A76" s="30" t="s">
        <v>42</v>
      </c>
      <c r="E76" s="31" t="s">
        <v>738</v>
      </c>
    </row>
    <row r="77" spans="1:5" ht="63.75">
      <c r="A77" t="s">
        <v>44</v>
      </c>
      <c r="E77" s="29" t="s">
        <v>739</v>
      </c>
    </row>
    <row r="78" spans="1:16" ht="12.75">
      <c r="A78" s="19" t="s">
        <v>35</v>
      </c>
      <c s="23" t="s">
        <v>167</v>
      </c>
      <c s="23" t="s">
        <v>740</v>
      </c>
      <c s="19" t="s">
        <v>37</v>
      </c>
      <c s="24" t="s">
        <v>741</v>
      </c>
      <c s="25" t="s">
        <v>103</v>
      </c>
      <c s="26">
        <v>1.88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742</v>
      </c>
    </row>
    <row r="80" spans="1:5" ht="12.75">
      <c r="A80" s="30" t="s">
        <v>42</v>
      </c>
      <c r="E80" s="31" t="s">
        <v>743</v>
      </c>
    </row>
    <row r="81" spans="1:5" ht="102">
      <c r="A81" t="s">
        <v>44</v>
      </c>
      <c r="E81" s="29" t="s">
        <v>744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